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Y:\01_STATION_DE_TRAIL\01_STATIONS\1.CHARTREUSE\07_DOCS JOHN\CSN\STT\Coaching\"/>
    </mc:Choice>
  </mc:AlternateContent>
  <bookViews>
    <workbookView xWindow="0" yWindow="0" windowWidth="23040" windowHeight="9384" tabRatio="500"/>
  </bookViews>
  <sheets>
    <sheet name="A lire attentivement" sheetId="5" r:id="rId1"/>
    <sheet name="Questionnaire" sheetId="3" r:id="rId2"/>
    <sheet name="Test 2 1" sheetId="4" r:id="rId3"/>
    <sheet name="Test cooper" sheetId="6" r:id="rId4"/>
  </sheets>
  <definedNames>
    <definedName name="ÂGE">Questionnaire!$H$43</definedName>
    <definedName name="FRANCEmets">#REF!</definedName>
    <definedName name="FRANCEml">Questionnaire!$C$52</definedName>
    <definedName name="HUETmetsFEMME">#REF!</definedName>
    <definedName name="HUETmetsHOMME">#REF!</definedName>
    <definedName name="HUETmlFEMME">Questionnaire!$C$50</definedName>
    <definedName name="HUETmlHOMME">Questionnaire!$C$48</definedName>
    <definedName name="IMC">Questionnaire!$H$52</definedName>
    <definedName name="POIDS">Questionnaire!$H$50</definedName>
    <definedName name="Q.1">Questionnaire!$H$8</definedName>
    <definedName name="Q.10">#REF!</definedName>
    <definedName name="Q.2">Questionnaire!$H$12</definedName>
    <definedName name="Q.3">Questionnaire!$H$22</definedName>
    <definedName name="Q.4">Questionnaire!$H$24</definedName>
    <definedName name="Q.5">Questionnaire!$H$29</definedName>
    <definedName name="Q.6">Questionnaire!$H$40</definedName>
    <definedName name="Q.7">#REF!</definedName>
    <definedName name="Q.8">#REF!</definedName>
    <definedName name="Q.9">#REF!</definedName>
    <definedName name="TAILLE">Questionnaire!$H$51</definedName>
    <definedName name="VO2MAXmetsFEMME">#REF!</definedName>
    <definedName name="VO2maxml">#REF!</definedName>
    <definedName name="VO2MAXmlFEMME">Questionnaire!$F$52</definedName>
    <definedName name="VO2MAXmlHOMME">Questionnaire!$F$49</definedName>
    <definedName name="VO2maxmlHOMMES">#REF!</definedName>
    <definedName name="X.1">Questionnaire!$H$32</definedName>
    <definedName name="X.2">Questionnaire!$H$42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3" l="1"/>
  <c r="C50" i="3" s="1"/>
  <c r="H42" i="3"/>
  <c r="K2" i="4"/>
  <c r="H2" i="4"/>
  <c r="H52" i="3"/>
  <c r="C52" i="3" s="1"/>
  <c r="C53" i="3" s="1"/>
  <c r="C48" i="3" l="1"/>
  <c r="C49" i="3" s="1"/>
  <c r="C51" i="3"/>
  <c r="F52" i="3"/>
  <c r="F53" i="3" s="1"/>
  <c r="D54" i="3"/>
  <c r="F8" i="4" s="1"/>
  <c r="C14" i="4" s="1"/>
  <c r="C16" i="4" s="1"/>
  <c r="C18" i="4" s="1"/>
  <c r="C20" i="4" s="1"/>
  <c r="C22" i="4" s="1"/>
  <c r="C24" i="4" s="1"/>
  <c r="C26" i="4" s="1"/>
  <c r="C27" i="4" s="1"/>
  <c r="F49" i="3"/>
  <c r="F50" i="3" s="1"/>
</calcChain>
</file>

<file path=xl/sharedStrings.xml><?xml version="1.0" encoding="utf-8"?>
<sst xmlns="http://schemas.openxmlformats.org/spreadsheetml/2006/main" count="127" uniqueCount="116">
  <si>
    <t>2/ Quel genre d'activité physique avez-vous l'habitude de pratiquer ?</t>
  </si>
  <si>
    <t>Q.1</t>
  </si>
  <si>
    <t>Q.2</t>
  </si>
  <si>
    <t>Q.3</t>
  </si>
  <si>
    <t>Q.4</t>
  </si>
  <si>
    <t>Q.5</t>
  </si>
  <si>
    <t>Q.6</t>
  </si>
  <si>
    <t>X.1</t>
  </si>
  <si>
    <t>X.2</t>
  </si>
  <si>
    <t>Femmes: VO2max (ml)=37.145-(0.316*age)+(0.951-0.004*age)*X.1+X.2</t>
  </si>
  <si>
    <t>VO2MAX ml H</t>
  </si>
  <si>
    <t>VO2MAX ml F</t>
  </si>
  <si>
    <t>3/ Combien de fois par mois pratiquez-vous vos activités physiques préférées ?</t>
  </si>
  <si>
    <t>1/ Votre emploi vous demande-t-il un effort physique ?</t>
  </si>
  <si>
    <r>
      <t>ml O</t>
    </r>
    <r>
      <rPr>
        <vertAlign val="subscript"/>
        <sz val="10"/>
        <rFont val="Verdana"/>
      </rPr>
      <t>2</t>
    </r>
    <r>
      <rPr>
        <sz val="10"/>
        <rFont val="Verdana"/>
        <family val="2"/>
      </rPr>
      <t xml:space="preserve"> min</t>
    </r>
    <r>
      <rPr>
        <vertAlign val="superscript"/>
        <sz val="10"/>
        <rFont val="Verdana"/>
      </rPr>
      <t>-1</t>
    </r>
    <r>
      <rPr>
        <sz val="10"/>
        <rFont val="Verdana"/>
        <family val="2"/>
      </rPr>
      <t xml:space="preserve"> kg</t>
    </r>
    <r>
      <rPr>
        <vertAlign val="superscript"/>
        <sz val="10"/>
        <rFont val="Verdana"/>
      </rPr>
      <t>-1</t>
    </r>
  </si>
  <si>
    <t>ÂGE</t>
  </si>
  <si>
    <t>IMC</t>
  </si>
  <si>
    <t>POIDS</t>
  </si>
  <si>
    <t>TAILLE</t>
  </si>
  <si>
    <t>SI HOMME</t>
  </si>
  <si>
    <t>SI FEMME</t>
  </si>
  <si>
    <t>Q.FRANCE</t>
  </si>
  <si>
    <r>
      <t xml:space="preserve">*Intense (maçon, déménageur, etc.) </t>
    </r>
    <r>
      <rPr>
        <b/>
        <sz val="10"/>
        <color indexed="10"/>
        <rFont val="Verdana"/>
      </rPr>
      <t>2</t>
    </r>
  </si>
  <si>
    <r>
      <t xml:space="preserve">*Moyennement intense (livreur, facteur, etc.) </t>
    </r>
    <r>
      <rPr>
        <b/>
        <sz val="10"/>
        <color indexed="10"/>
        <rFont val="Verdana"/>
      </rPr>
      <t>1</t>
    </r>
  </si>
  <si>
    <r>
      <t xml:space="preserve">*Peu intense (vendeur, etc.) </t>
    </r>
    <r>
      <rPr>
        <b/>
        <sz val="10"/>
        <color indexed="10"/>
        <rFont val="Verdana"/>
      </rPr>
      <t>0,5</t>
    </r>
  </si>
  <si>
    <r>
      <t xml:space="preserve">*Sédentaire (travail de bureau) </t>
    </r>
    <r>
      <rPr>
        <b/>
        <sz val="10"/>
        <color indexed="10"/>
        <rFont val="Verdana"/>
      </rPr>
      <t>0</t>
    </r>
  </si>
  <si>
    <r>
      <t>*qui fait suer et augmenter le rythme cardiaque(jogging, ski de fond, etc.)</t>
    </r>
    <r>
      <rPr>
        <b/>
        <sz val="9"/>
        <color indexed="10"/>
        <rFont val="Verdana"/>
      </rPr>
      <t xml:space="preserve"> 2</t>
    </r>
  </si>
  <si>
    <r>
      <t xml:space="preserve">*qui fait augmenter le rythme respiratoire(badminton, tennis, etc.) </t>
    </r>
    <r>
      <rPr>
        <b/>
        <sz val="10"/>
        <color indexed="10"/>
        <rFont val="Verdana"/>
      </rPr>
      <t>1*</t>
    </r>
  </si>
  <si>
    <r>
      <t xml:space="preserve">*qui fait augmenter légèrement le rythme respiratoire(marche, etc.) </t>
    </r>
    <r>
      <rPr>
        <b/>
        <sz val="10"/>
        <color indexed="10"/>
        <rFont val="Verdana"/>
      </rPr>
      <t>0,5*</t>
    </r>
  </si>
  <si>
    <r>
      <t xml:space="preserve">*de précision(bowling, tir, etc.) </t>
    </r>
    <r>
      <rPr>
        <b/>
        <sz val="10"/>
        <color indexed="10"/>
        <rFont val="Verdana"/>
      </rPr>
      <t>0</t>
    </r>
  </si>
  <si>
    <r>
      <t xml:space="preserve">*0 à 4 fois par mois </t>
    </r>
    <r>
      <rPr>
        <b/>
        <sz val="10"/>
        <color indexed="10"/>
        <rFont val="Verdana"/>
      </rPr>
      <t>0</t>
    </r>
  </si>
  <si>
    <r>
      <t xml:space="preserve">*5 à 8 fois par mois </t>
    </r>
    <r>
      <rPr>
        <b/>
        <sz val="10"/>
        <color indexed="10"/>
        <rFont val="Verdana"/>
      </rPr>
      <t>1</t>
    </r>
  </si>
  <si>
    <r>
      <t xml:space="preserve">*9 à 12 fois par mois </t>
    </r>
    <r>
      <rPr>
        <b/>
        <sz val="10"/>
        <color indexed="10"/>
        <rFont val="Verdana"/>
      </rPr>
      <t>2</t>
    </r>
  </si>
  <si>
    <r>
      <t>*0 à 2</t>
    </r>
    <r>
      <rPr>
        <b/>
        <sz val="10"/>
        <color indexed="10"/>
        <rFont val="Verdana"/>
      </rPr>
      <t xml:space="preserve"> 0</t>
    </r>
  </si>
  <si>
    <r>
      <t xml:space="preserve">*3 à 15 </t>
    </r>
    <r>
      <rPr>
        <b/>
        <sz val="10"/>
        <color indexed="10"/>
        <rFont val="Verdana"/>
      </rPr>
      <t>-1</t>
    </r>
  </si>
  <si>
    <r>
      <t>*16 et plus</t>
    </r>
    <r>
      <rPr>
        <b/>
        <sz val="10"/>
        <color indexed="10"/>
        <rFont val="Verdana"/>
      </rPr>
      <t xml:space="preserve"> -2</t>
    </r>
  </si>
  <si>
    <t>ESTIMATION DE VO2max  en MET</t>
  </si>
  <si>
    <t>FRANCE: VO2max (ml) = 66,76099 + 5,05261 x Q.3 +2,51437 x Q.9 -1,59313 x IMC + 2,35654 x Q.1</t>
  </si>
  <si>
    <r>
      <t xml:space="preserve">*2 à 5 Kg </t>
    </r>
    <r>
      <rPr>
        <b/>
        <sz val="10"/>
        <color indexed="10"/>
        <rFont val="Verdana"/>
      </rPr>
      <t>0</t>
    </r>
  </si>
  <si>
    <r>
      <t xml:space="preserve">*5 à 10 Kg </t>
    </r>
    <r>
      <rPr>
        <b/>
        <sz val="10"/>
        <color indexed="10"/>
        <rFont val="Verdana"/>
      </rPr>
      <t>-1</t>
    </r>
  </si>
  <si>
    <r>
      <t xml:space="preserve">*10 à 20 Kg </t>
    </r>
    <r>
      <rPr>
        <b/>
        <sz val="10"/>
        <color indexed="10"/>
        <rFont val="Verdana"/>
      </rPr>
      <t>-</t>
    </r>
    <r>
      <rPr>
        <b/>
        <sz val="10"/>
        <color indexed="10"/>
        <rFont val="Verdana"/>
      </rPr>
      <t>2</t>
    </r>
  </si>
  <si>
    <r>
      <t>*Plus de 20 Kg</t>
    </r>
    <r>
      <rPr>
        <b/>
        <sz val="10"/>
        <color indexed="10"/>
        <rFont val="Verdana"/>
      </rPr>
      <t xml:space="preserve"> -</t>
    </r>
    <r>
      <rPr>
        <b/>
        <sz val="10"/>
        <color indexed="10"/>
        <rFont val="Verdana"/>
      </rPr>
      <t>3</t>
    </r>
  </si>
  <si>
    <r>
      <t xml:space="preserve">*Non </t>
    </r>
    <r>
      <rPr>
        <b/>
        <sz val="10"/>
        <color indexed="10"/>
        <rFont val="Verdana"/>
      </rPr>
      <t>0</t>
    </r>
  </si>
  <si>
    <r>
      <t xml:space="preserve">* Non mais je me suis déjà un peu entraîné </t>
    </r>
    <r>
      <rPr>
        <b/>
        <sz val="10"/>
        <color indexed="10"/>
        <rFont val="Verdana"/>
      </rPr>
      <t>1</t>
    </r>
  </si>
  <si>
    <r>
      <t xml:space="preserve">* Non mais je me suis déjà entraîner sérieusement </t>
    </r>
    <r>
      <rPr>
        <b/>
        <sz val="10"/>
        <color indexed="10"/>
        <rFont val="Verdana"/>
      </rPr>
      <t>2</t>
    </r>
  </si>
  <si>
    <t>France</t>
  </si>
  <si>
    <t>4/ Combien de cigarettes fumez-vous ?</t>
  </si>
  <si>
    <t> 5/ A combien estimez-vous votre surplus de poids ?</t>
  </si>
  <si>
    <t> 6/ Avez-vous pratiqué en compétition une activité sportive ?</t>
  </si>
  <si>
    <t>METs</t>
  </si>
  <si>
    <t>VO2MAX METs H</t>
  </si>
  <si>
    <t>VO2MAX METs F</t>
  </si>
  <si>
    <r>
      <t xml:space="preserve">*0 à 2 Kg </t>
    </r>
    <r>
      <rPr>
        <b/>
        <sz val="10"/>
        <color indexed="10"/>
        <rFont val="Verdana"/>
      </rPr>
      <t>2</t>
    </r>
  </si>
  <si>
    <r>
      <t xml:space="preserve">*13 à 16 fois par mois </t>
    </r>
    <r>
      <rPr>
        <b/>
        <sz val="10"/>
        <color indexed="10"/>
        <rFont val="Verdana"/>
      </rPr>
      <t>3</t>
    </r>
    <r>
      <rPr>
        <b/>
        <sz val="10"/>
        <rFont val="Verdana"/>
        <family val="2"/>
      </rPr>
      <t/>
    </r>
  </si>
  <si>
    <r>
      <t>*Oui, compétition départementale</t>
    </r>
    <r>
      <rPr>
        <b/>
        <sz val="10"/>
        <color indexed="10"/>
        <rFont val="Verdana"/>
      </rPr>
      <t xml:space="preserve"> 4</t>
    </r>
  </si>
  <si>
    <r>
      <t xml:space="preserve">*Oui, compétition régionale </t>
    </r>
    <r>
      <rPr>
        <b/>
        <sz val="10"/>
        <color indexed="10"/>
        <rFont val="Verdana"/>
      </rPr>
      <t>5</t>
    </r>
  </si>
  <si>
    <r>
      <t xml:space="preserve">*Oui, compétition nationale </t>
    </r>
    <r>
      <rPr>
        <b/>
        <sz val="10"/>
        <color indexed="10"/>
        <rFont val="Verdana"/>
      </rPr>
      <t>6</t>
    </r>
  </si>
  <si>
    <r>
      <t xml:space="preserve">*Oui, compétition internationale </t>
    </r>
    <r>
      <rPr>
        <b/>
        <sz val="10"/>
        <color indexed="10"/>
        <rFont val="Verdana"/>
      </rPr>
      <t>7</t>
    </r>
  </si>
  <si>
    <r>
      <t xml:space="preserve">*17 à 20 fois par mois </t>
    </r>
    <r>
      <rPr>
        <b/>
        <sz val="10"/>
        <color indexed="10"/>
        <rFont val="Verdana"/>
      </rPr>
      <t>4</t>
    </r>
    <r>
      <rPr>
        <b/>
        <sz val="10"/>
        <rFont val="Verdana"/>
        <family val="2"/>
      </rPr>
      <t/>
    </r>
  </si>
  <si>
    <r>
      <t xml:space="preserve">*21 fois et + par mois </t>
    </r>
    <r>
      <rPr>
        <b/>
        <sz val="10"/>
        <color indexed="10"/>
        <rFont val="Verdana"/>
      </rPr>
      <t>5</t>
    </r>
    <r>
      <rPr>
        <b/>
        <sz val="10"/>
        <rFont val="Verdana"/>
        <family val="2"/>
      </rPr>
      <t/>
    </r>
  </si>
  <si>
    <t>Ou VMA en km/h</t>
  </si>
  <si>
    <t>Les paliers de votre test</t>
  </si>
  <si>
    <t>Paliers</t>
  </si>
  <si>
    <t>FC fin de palier</t>
  </si>
  <si>
    <t>Le graphique de votre test</t>
  </si>
  <si>
    <t>Test 2/1</t>
  </si>
  <si>
    <t>SEXE MASCULIN</t>
  </si>
  <si>
    <t>sexe</t>
  </si>
  <si>
    <t>Votre VO2 max estimée</t>
  </si>
  <si>
    <t>Type : Course à pied</t>
  </si>
  <si>
    <t>Durée mn</t>
  </si>
  <si>
    <t>Vitesse KM/H</t>
  </si>
  <si>
    <t>Le protocole :</t>
  </si>
  <si>
    <t>Votre VMA estimée avec le questionnaire</t>
  </si>
  <si>
    <t>Sexe masculin</t>
  </si>
  <si>
    <t>Sexe féminin</t>
  </si>
  <si>
    <t>NOM :</t>
  </si>
  <si>
    <t>PRENOM :</t>
  </si>
  <si>
    <t>Complétez les cases en vert avec les réponses aux questions</t>
  </si>
  <si>
    <t>Rendez vous sur l'onglet protocole test</t>
  </si>
  <si>
    <t>Web coaching</t>
  </si>
  <si>
    <t>Répondrez aux 6 questions sur l'onglet questionnaire</t>
  </si>
  <si>
    <t>En fonction du matéreil dont vous dispossez choissisiez un des deux tests proposés</t>
  </si>
  <si>
    <t>Test 1/2 cooper</t>
  </si>
  <si>
    <t>Si vous n'avez aucun moyen fiable de mesurer la vitesse</t>
  </si>
  <si>
    <t xml:space="preserve">Test 2/1 </t>
  </si>
  <si>
    <t>si vous avez un moyen efficace pour mesurer la vitesse</t>
  </si>
  <si>
    <t xml:space="preserve">Les temps de calculs de ces appareils sont trop longs, des problèmes de captage </t>
  </si>
  <si>
    <t>Test 2</t>
  </si>
  <si>
    <t>Comment faire ces tests</t>
  </si>
  <si>
    <t>Pour faire le test 2/1 vous pouvez suivre un vélo équipé d'un compteur bien réglé</t>
  </si>
  <si>
    <t>Allez sur l'onglet "test cooper"</t>
  </si>
  <si>
    <t>Matériel est nécessaire</t>
  </si>
  <si>
    <t>Un cardio fréquencemètre dans tous les cas</t>
  </si>
  <si>
    <t xml:space="preserve">Vélo équipé d'un compteur, ou tapis de course. Allez sur l'onglet "test 2 1" </t>
  </si>
  <si>
    <t>Sur un tapis de course, stade, route plate, pas de révêtement de type terre, gazon, cailloux</t>
  </si>
  <si>
    <r>
      <rPr>
        <sz val="10"/>
        <color indexed="10"/>
        <rFont val="Verdana"/>
      </rPr>
      <t>Attention</t>
    </r>
    <r>
      <rPr>
        <sz val="10"/>
        <rFont val="Verdana"/>
        <family val="2"/>
      </rPr>
      <t xml:space="preserve"> l'utilisation de GPS pour mesurer la vitesse sur ce type de test n'est pas indiquée. </t>
    </r>
  </si>
  <si>
    <t>Effectuez le test en suivant scrupuleuusement le protocole indiqué</t>
  </si>
  <si>
    <t xml:space="preserve">peuvent aussi fausser les informations. Il est plus facile de se rendre dans une salle de sport </t>
  </si>
  <si>
    <t>équipée de tapis de course.</t>
  </si>
  <si>
    <t>Test 1/2 Cooper</t>
  </si>
  <si>
    <t>FC départ</t>
  </si>
  <si>
    <t>FC à 2mn</t>
  </si>
  <si>
    <t>FC à 4mn</t>
  </si>
  <si>
    <t>FC à 6mn</t>
  </si>
  <si>
    <t>FC</t>
  </si>
  <si>
    <t>Test1</t>
  </si>
  <si>
    <t>Saisissez vos données dans les cases vertes</t>
  </si>
  <si>
    <t>Distance parcourue</t>
  </si>
  <si>
    <t>retourner sur la plateforme pour vous inscrire, payer et envoyer les résultats du test</t>
  </si>
  <si>
    <t>Nbre</t>
  </si>
  <si>
    <t>indiquez Jour</t>
  </si>
  <si>
    <t>Combien de fois par semaine pouvez vous vous entraîner : indiquer le jour et la durée</t>
  </si>
  <si>
    <t>Exemple : mercredi 2, pour 2 heures(ne rien inscrire d'autre)</t>
  </si>
  <si>
    <t xml:space="preserve">Le programme reprendra le nombre mini de séances à faire, si vous pouvez en ajouter, et si c'est possible au niveau de la charge, </t>
  </si>
  <si>
    <t>la programmation l'indiquera. Le programma reprend aussi toutes les consignes en cas de décallage ou de suppression de séance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</si>
</sst>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2"/>
      <color indexed="10"/>
      <name val="Verdana"/>
    </font>
    <font>
      <sz val="16"/>
      <name val="Verdana"/>
    </font>
    <font>
      <vertAlign val="subscript"/>
      <sz val="10"/>
      <name val="Verdana"/>
    </font>
    <font>
      <vertAlign val="superscript"/>
      <sz val="10"/>
      <name val="Verdana"/>
    </font>
    <font>
      <b/>
      <sz val="12"/>
      <name val="Verdana"/>
    </font>
    <font>
      <sz val="9"/>
      <name val="Verdana"/>
      <family val="2"/>
    </font>
    <font>
      <b/>
      <sz val="12"/>
      <color indexed="12"/>
      <name val="Verdana"/>
    </font>
    <font>
      <b/>
      <sz val="10"/>
      <color indexed="10"/>
      <name val="Verdana"/>
    </font>
    <font>
      <b/>
      <sz val="9"/>
      <color indexed="10"/>
      <name val="Verdana"/>
    </font>
    <font>
      <sz val="8"/>
      <name val="Verdana"/>
      <family val="2"/>
    </font>
    <font>
      <b/>
      <sz val="14"/>
      <name val="Verdana"/>
      <family val="2"/>
    </font>
    <font>
      <b/>
      <u/>
      <sz val="14"/>
      <name val="Verdana"/>
    </font>
    <font>
      <b/>
      <sz val="18"/>
      <name val="Verdana"/>
    </font>
    <font>
      <b/>
      <sz val="9"/>
      <name val="Verdana"/>
    </font>
    <font>
      <b/>
      <sz val="10"/>
      <color indexed="12"/>
      <name val="Verdana"/>
    </font>
    <font>
      <sz val="12"/>
      <name val="Verdana"/>
    </font>
    <font>
      <b/>
      <sz val="20"/>
      <name val="Verdana"/>
    </font>
    <font>
      <b/>
      <sz val="24"/>
      <name val="Verdana"/>
    </font>
    <font>
      <sz val="10"/>
      <color indexed="10"/>
      <name val="Verdana"/>
    </font>
    <font>
      <sz val="10"/>
      <color rgb="FF3366FF"/>
      <name val="Verdana"/>
    </font>
    <font>
      <sz val="10"/>
      <color rgb="FFFF0000"/>
      <name val="Verdana"/>
    </font>
    <font>
      <sz val="11"/>
      <color rgb="FF000000"/>
      <name val="Calibri"/>
      <family val="2"/>
    </font>
    <font>
      <b/>
      <sz val="11"/>
      <color rgb="FF000000"/>
      <name val="Calibri"/>
    </font>
    <font>
      <sz val="14"/>
      <color rgb="FFFF0000"/>
      <name val="Verdana"/>
    </font>
    <font>
      <b/>
      <sz val="10"/>
      <color rgb="FFFF0000"/>
      <name val="Verdana"/>
    </font>
    <font>
      <sz val="12"/>
      <color rgb="FFFF0000"/>
      <name val="Verdana"/>
    </font>
    <font>
      <sz val="10"/>
      <color rgb="FFCCFFCC"/>
      <name val="Verdana"/>
    </font>
    <font>
      <b/>
      <sz val="14"/>
      <color rgb="FFFF0000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9" fillId="3" borderId="1" xfId="0" applyNumberFormat="1" applyFont="1" applyFill="1" applyBorder="1"/>
    <xf numFmtId="164" fontId="9" fillId="4" borderId="1" xfId="0" applyNumberFormat="1" applyFont="1" applyFill="1" applyBorder="1"/>
    <xf numFmtId="2" fontId="9" fillId="4" borderId="1" xfId="0" applyNumberFormat="1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/>
    <xf numFmtId="0" fontId="9" fillId="0" borderId="1" xfId="0" applyFont="1" applyFill="1" applyBorder="1" applyAlignment="1">
      <alignment horizontal="center"/>
    </xf>
    <xf numFmtId="2" fontId="9" fillId="3" borderId="1" xfId="0" applyNumberFormat="1" applyFont="1" applyFill="1" applyBorder="1"/>
    <xf numFmtId="2" fontId="9" fillId="2" borderId="1" xfId="0" applyNumberFormat="1" applyFont="1" applyFill="1" applyBorder="1"/>
    <xf numFmtId="0" fontId="0" fillId="0" borderId="2" xfId="0" applyBorder="1"/>
    <xf numFmtId="0" fontId="7" fillId="0" borderId="2" xfId="0" applyFont="1" applyBorder="1" applyAlignment="1">
      <alignment horizontal="right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8" fillId="0" borderId="3" xfId="0" applyFont="1" applyBorder="1"/>
    <xf numFmtId="0" fontId="23" fillId="0" borderId="3" xfId="0" applyFont="1" applyBorder="1"/>
    <xf numFmtId="0" fontId="0" fillId="0" borderId="0" xfId="0" applyProtection="1"/>
    <xf numFmtId="0" fontId="3" fillId="5" borderId="1" xfId="0" applyFont="1" applyFill="1" applyBorder="1" applyAlignment="1" applyProtection="1">
      <alignment horizontal="center"/>
      <protection locked="0"/>
    </xf>
    <xf numFmtId="0" fontId="1" fillId="6" borderId="6" xfId="0" applyFont="1" applyFill="1" applyBorder="1"/>
    <xf numFmtId="0" fontId="0" fillId="6" borderId="2" xfId="0" applyFill="1" applyBorder="1"/>
    <xf numFmtId="0" fontId="7" fillId="0" borderId="6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2" fillId="0" borderId="3" xfId="0" applyFont="1" applyBorder="1" applyProtection="1"/>
    <xf numFmtId="0" fontId="4" fillId="0" borderId="0" xfId="0" applyFont="1" applyBorder="1" applyProtection="1"/>
    <xf numFmtId="0" fontId="8" fillId="0" borderId="3" xfId="0" applyFont="1" applyBorder="1" applyAlignment="1" applyProtection="1">
      <alignment horizontal="left"/>
    </xf>
    <xf numFmtId="0" fontId="0" fillId="0" borderId="0" xfId="0" applyBorder="1" applyProtection="1"/>
    <xf numFmtId="2" fontId="3" fillId="5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0" fillId="0" borderId="0" xfId="0" applyFill="1"/>
    <xf numFmtId="0" fontId="24" fillId="0" borderId="0" xfId="0" applyFont="1" applyFill="1"/>
    <xf numFmtId="0" fontId="15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6" fillId="0" borderId="0" xfId="0" applyFont="1" applyAlignment="1" applyProtection="1">
      <alignment horizontal="left"/>
    </xf>
    <xf numFmtId="0" fontId="0" fillId="0" borderId="1" xfId="0" applyBorder="1" applyProtection="1"/>
    <xf numFmtId="0" fontId="1" fillId="0" borderId="0" xfId="0" applyFont="1" applyFill="1" applyAlignment="1">
      <alignment horizontal="left"/>
    </xf>
    <xf numFmtId="164" fontId="1" fillId="7" borderId="1" xfId="0" applyNumberFormat="1" applyFont="1" applyFill="1" applyBorder="1" applyAlignment="1">
      <alignment horizontal="center"/>
    </xf>
    <xf numFmtId="0" fontId="0" fillId="0" borderId="0" xfId="0" applyNumberFormat="1"/>
    <xf numFmtId="0" fontId="2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/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5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0" fontId="15" fillId="5" borderId="0" xfId="0" applyFont="1" applyFill="1"/>
    <xf numFmtId="0" fontId="0" fillId="5" borderId="0" xfId="0" applyFill="1"/>
    <xf numFmtId="0" fontId="24" fillId="8" borderId="8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locked="0"/>
    </xf>
    <xf numFmtId="0" fontId="24" fillId="8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1" fillId="0" borderId="0" xfId="0" applyFont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2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164" fontId="3" fillId="5" borderId="1" xfId="0" applyNumberFormat="1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0" fontId="26" fillId="0" borderId="0" xfId="0" applyFont="1"/>
    <xf numFmtId="9" fontId="27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1" xfId="0" applyFont="1" applyBorder="1"/>
    <xf numFmtId="0" fontId="0" fillId="0" borderId="12" xfId="0" applyBorder="1" applyAlignment="1">
      <alignment horizontal="center"/>
    </xf>
    <xf numFmtId="0" fontId="13" fillId="0" borderId="6" xfId="0" applyFont="1" applyBorder="1"/>
    <xf numFmtId="0" fontId="1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2" xfId="0" applyFont="1" applyBorder="1"/>
    <xf numFmtId="0" fontId="2" fillId="0" borderId="9" xfId="0" applyFont="1" applyBorder="1"/>
    <xf numFmtId="0" fontId="0" fillId="0" borderId="10" xfId="0" applyBorder="1"/>
    <xf numFmtId="0" fontId="0" fillId="0" borderId="8" xfId="0" applyBorder="1"/>
    <xf numFmtId="0" fontId="0" fillId="0" borderId="12" xfId="0" applyBorder="1"/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3" fillId="0" borderId="0" xfId="0" applyFont="1" applyBorder="1"/>
    <xf numFmtId="0" fontId="13" fillId="0" borderId="2" xfId="0" applyFont="1" applyBorder="1"/>
    <xf numFmtId="0" fontId="13" fillId="0" borderId="5" xfId="0" applyFont="1" applyBorder="1"/>
    <xf numFmtId="0" fontId="2" fillId="0" borderId="5" xfId="0" applyFont="1" applyBorder="1"/>
    <xf numFmtId="0" fontId="2" fillId="0" borderId="8" xfId="0" applyFont="1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9" xfId="0" applyBorder="1"/>
    <xf numFmtId="0" fontId="1" fillId="0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6" xfId="0" applyBorder="1"/>
    <xf numFmtId="0" fontId="28" fillId="0" borderId="0" xfId="0" applyFont="1" applyBorder="1"/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5" xfId="0" applyFont="1" applyBorder="1"/>
    <xf numFmtId="0" fontId="18" fillId="0" borderId="5" xfId="0" applyFont="1" applyBorder="1"/>
    <xf numFmtId="0" fontId="28" fillId="0" borderId="4" xfId="0" applyFont="1" applyBorder="1"/>
    <xf numFmtId="0" fontId="0" fillId="0" borderId="0" xfId="0" applyFill="1" applyBorder="1"/>
    <xf numFmtId="0" fontId="0" fillId="0" borderId="11" xfId="0" applyFill="1" applyBorder="1"/>
    <xf numFmtId="0" fontId="0" fillId="0" borderId="7" xfId="0" applyBorder="1"/>
    <xf numFmtId="0" fontId="19" fillId="0" borderId="0" xfId="0" applyFont="1"/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protection locked="0"/>
    </xf>
    <xf numFmtId="0" fontId="1" fillId="8" borderId="0" xfId="0" applyFont="1" applyFill="1" applyBorder="1"/>
    <xf numFmtId="0" fontId="0" fillId="8" borderId="0" xfId="0" applyFont="1" applyFill="1" applyBorder="1" applyAlignment="1" applyProtection="1">
      <alignment vertical="center"/>
    </xf>
    <xf numFmtId="0" fontId="30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0" fillId="7" borderId="1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164" fontId="1" fillId="5" borderId="13" xfId="0" applyNumberFormat="1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Courbe FC fin de palier</a:t>
            </a:r>
          </a:p>
        </c:rich>
      </c:tx>
      <c:layout>
        <c:manualLayout>
          <c:xMode val="edge"/>
          <c:yMode val="edge"/>
          <c:x val="0.62311624756582795"/>
          <c:y val="0.2439758599254039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1831305177762E-2"/>
          <c:y val="1.8072289156626498E-2"/>
          <c:w val="0.50987747554283003"/>
          <c:h val="0.91933758656673903"/>
        </c:manualLayout>
      </c:layout>
      <c:lineChart>
        <c:grouping val="standard"/>
        <c:varyColors val="0"/>
        <c:ser>
          <c:idx val="0"/>
          <c:order val="0"/>
          <c:tx>
            <c:strRef>
              <c:f>'Test 2 1'!$F$13</c:f>
              <c:strCache>
                <c:ptCount val="1"/>
                <c:pt idx="0">
                  <c:v>FC fin de palier</c:v>
                </c:pt>
              </c:strCache>
            </c:strRef>
          </c:tx>
          <c:marker>
            <c:symbol val="none"/>
          </c:marker>
          <c:val>
            <c:numRef>
              <c:f>'Test 2 1'!$F$14:$F$26</c:f>
              <c:numCache>
                <c:formatCode>General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740864"/>
        <c:axId val="604680288"/>
      </c:lineChart>
      <c:catAx>
        <c:axId val="7637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4680288"/>
        <c:crosses val="autoZero"/>
        <c:auto val="1"/>
        <c:lblAlgn val="ctr"/>
        <c:lblOffset val="100"/>
        <c:noMultiLvlLbl val="0"/>
      </c:catAx>
      <c:valAx>
        <c:axId val="60468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3740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195851325035998"/>
          <c:y val="0.46712184003315399"/>
          <c:w val="0.183794428922191"/>
          <c:h val="6.049057190219649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cat>
            <c:strRef>
              <c:f>'Test cooper'!$B$26:$B$29</c:f>
              <c:strCache>
                <c:ptCount val="4"/>
                <c:pt idx="0">
                  <c:v>FC départ</c:v>
                </c:pt>
                <c:pt idx="1">
                  <c:v>FC à 2mn</c:v>
                </c:pt>
                <c:pt idx="2">
                  <c:v>FC à 4mn</c:v>
                </c:pt>
                <c:pt idx="3">
                  <c:v>FC à 6mn</c:v>
                </c:pt>
              </c:strCache>
            </c:strRef>
          </c:cat>
          <c:val>
            <c:numRef>
              <c:f>'Test cooper'!$C$26:$C$29</c:f>
              <c:numCache>
                <c:formatCode>General</c:formatCode>
                <c:ptCount val="4"/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'Test cooper'!$B$26:$B$29</c:f>
              <c:strCache>
                <c:ptCount val="4"/>
                <c:pt idx="0">
                  <c:v>FC départ</c:v>
                </c:pt>
                <c:pt idx="1">
                  <c:v>FC à 2mn</c:v>
                </c:pt>
                <c:pt idx="2">
                  <c:v>FC à 4mn</c:v>
                </c:pt>
                <c:pt idx="3">
                  <c:v>FC à 6mn</c:v>
                </c:pt>
              </c:strCache>
            </c:strRef>
          </c:cat>
          <c:val>
            <c:numRef>
              <c:f>'Test cooper'!$D$26:$D$29</c:f>
              <c:numCache>
                <c:formatCode>General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832640"/>
        <c:axId val="604833728"/>
      </c:lineChart>
      <c:catAx>
        <c:axId val="6048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4833728"/>
        <c:crosses val="autoZero"/>
        <c:auto val="1"/>
        <c:lblAlgn val="ctr"/>
        <c:lblOffset val="100"/>
        <c:noMultiLvlLbl val="0"/>
      </c:catAx>
      <c:valAx>
        <c:axId val="604833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60483264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292100</xdr:colOff>
      <xdr:row>12</xdr:row>
      <xdr:rowOff>0</xdr:rowOff>
    </xdr:from>
    <xdr:to>
      <xdr:col>12</xdr:col>
      <xdr:colOff>457200</xdr:colOff>
      <xdr:row>25</xdr:row>
      <xdr:rowOff>279400</xdr:rowOff>
    </xdr:to>
    <xdr:graphicFrame macro="">
      <xdr:nvGraphicFramePr>
        <xdr:cNvPr id="114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25400</xdr:colOff>
      <xdr:row>3</xdr:row>
      <xdr:rowOff>0</xdr:rowOff>
    </xdr:from>
    <xdr:to>
      <xdr:col>12</xdr:col>
      <xdr:colOff>431800</xdr:colOff>
      <xdr:row>6</xdr:row>
      <xdr:rowOff>101600</xdr:rowOff>
    </xdr:to>
    <xdr:sp macro="" textlink="">
      <xdr:nvSpPr>
        <xdr:cNvPr id="2" name="ZoneTexte 1"/>
        <xdr:cNvSpPr txBox="1"/>
      </xdr:nvSpPr>
      <xdr:spPr>
        <a:xfrm>
          <a:off x="2578100" y="723900"/>
          <a:ext cx="6921500" cy="78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fr-FR" sz="1100"/>
            <a:t>Réptez ( 2mn d'effort à la vitesse demandée, puis 1 mn de repos sans activité) Notez la Fréquence cardiaque à la fin de chaque palier dans</a:t>
          </a:r>
          <a:r>
            <a:rPr lang="fr-FR" sz="1100" baseline="0"/>
            <a:t> </a:t>
          </a:r>
          <a:r>
            <a:rPr lang="fr-FR" sz="1100"/>
            <a:t>la colonne "FC fin de palier", y compris les paliers de repos.</a:t>
          </a:r>
          <a:r>
            <a:rPr lang="fr-FR" sz="1100" baseline="0"/>
            <a:t> </a:t>
          </a:r>
        </a:p>
        <a:p>
          <a:pPr>
            <a:lnSpc>
              <a:spcPts val="1200"/>
            </a:lnSpc>
          </a:pPr>
          <a:r>
            <a:rPr lang="fr-FR" sz="1100" baseline="0"/>
            <a:t>Vous arrétez quand vous ne pouvez plus tenir la vitesse demandée jusqu'à la fin du palier en cours. </a:t>
          </a:r>
        </a:p>
        <a:p>
          <a:pPr>
            <a:lnSpc>
              <a:spcPts val="1200"/>
            </a:lnSpc>
          </a:pPr>
          <a:r>
            <a:rPr lang="fr-FR" sz="1100" baseline="0"/>
            <a:t>Noter la FC max atteinte à la fin du test									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0</xdr:rowOff>
    </xdr:from>
    <xdr:to>
      <xdr:col>3</xdr:col>
      <xdr:colOff>2235181</xdr:colOff>
      <xdr:row>22</xdr:row>
      <xdr:rowOff>0</xdr:rowOff>
    </xdr:to>
    <xdr:sp macro="" textlink="">
      <xdr:nvSpPr>
        <xdr:cNvPr id="2" name="ZoneTexte 1"/>
        <xdr:cNvSpPr txBox="1"/>
      </xdr:nvSpPr>
      <xdr:spPr>
        <a:xfrm>
          <a:off x="914400" y="812800"/>
          <a:ext cx="6629400" cy="299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Après un échauffement de 10mn environ fait de :</a:t>
          </a:r>
          <a:r>
            <a:rPr lang="fr-FR" sz="1100"/>
            <a:t>									</a:t>
          </a:r>
        </a:p>
        <a:p>
          <a:pPr>
            <a:lnSpc>
              <a:spcPts val="1100"/>
            </a:lnSpc>
          </a:pPr>
          <a:r>
            <a:rPr lang="fr-FR" sz="1200"/>
            <a:t> . Footing lent sur 5 mn					</a:t>
          </a:r>
        </a:p>
        <a:p>
          <a:pPr>
            <a:lnSpc>
              <a:spcPts val="1100"/>
            </a:lnSpc>
          </a:pPr>
          <a:r>
            <a:rPr lang="fr-FR" sz="1200"/>
            <a:t> . 4 Accélérations  sur 7 à 8 sec suivies de 1mn de marche entre chaque accélération		</a:t>
          </a:r>
        </a:p>
        <a:p>
          <a:pPr>
            <a:lnSpc>
              <a:spcPts val="1100"/>
            </a:lnSpc>
          </a:pPr>
          <a:r>
            <a:rPr lang="fr-FR" sz="1200"/>
            <a:t> . Footing en très légère accélération constante  sur 2mn				</a:t>
          </a:r>
        </a:p>
        <a:p>
          <a:pPr>
            <a:lnSpc>
              <a:spcPts val="1100"/>
            </a:lnSpc>
          </a:pPr>
          <a:r>
            <a:rPr lang="fr-FR" sz="1200"/>
            <a:t> . Etirement actifs des jambes sur 1mn</a:t>
          </a:r>
        </a:p>
        <a:p>
          <a:r>
            <a:rPr lang="fr-FR" sz="1100"/>
            <a:t>					</a:t>
          </a:r>
        </a:p>
        <a:p>
          <a:pPr>
            <a:lnSpc>
              <a:spcPts val="1300"/>
            </a:lnSpc>
          </a:pPr>
          <a:r>
            <a:rPr lang="fr-FR" sz="1400" b="1"/>
            <a:t>Test</a:t>
          </a:r>
          <a:r>
            <a:rPr lang="fr-FR" sz="1100"/>
            <a:t>					</a:t>
          </a:r>
        </a:p>
        <a:p>
          <a:pPr>
            <a:lnSpc>
              <a:spcPts val="1100"/>
            </a:lnSpc>
          </a:pPr>
          <a:r>
            <a:rPr lang="fr-FR" sz="1200"/>
            <a:t> . Courrez pendant 6 mn à la vitesse la plus élevée que vous pouvez tenir sur ce temps		</a:t>
          </a:r>
        </a:p>
        <a:p>
          <a:pPr>
            <a:lnSpc>
              <a:spcPts val="1100"/>
            </a:lnSpc>
          </a:pPr>
          <a:r>
            <a:rPr lang="fr-FR" sz="1200"/>
            <a:t> . Notez la distance parcourrue (tour de stade, km sur route…), </a:t>
          </a:r>
        </a:p>
        <a:p>
          <a:pPr>
            <a:lnSpc>
              <a:spcPts val="1100"/>
            </a:lnSpc>
          </a:pPr>
          <a:r>
            <a:rPr lang="fr-FR" sz="1200"/>
            <a:t> . Notez les FC max atteintent comme le propose le tableau ci-dessous.</a:t>
          </a:r>
        </a:p>
        <a:p>
          <a:r>
            <a:rPr lang="fr-FR" sz="1100"/>
            <a:t>					</a:t>
          </a:r>
        </a:p>
        <a:p>
          <a:pPr>
            <a:lnSpc>
              <a:spcPts val="1700"/>
            </a:lnSpc>
          </a:pPr>
          <a:r>
            <a:rPr lang="fr-FR" sz="1400" b="1"/>
            <a:t>2 jours plus tard recommencez le même test.</a:t>
          </a:r>
        </a:p>
        <a:p>
          <a:r>
            <a:rPr lang="fr-FR" sz="1200"/>
            <a:t>. Notez la distance parcourrue (tour de stade, km sur route…)</a:t>
          </a:r>
        </a:p>
        <a:p>
          <a:pPr>
            <a:lnSpc>
              <a:spcPts val="1400"/>
            </a:lnSpc>
          </a:pPr>
          <a:r>
            <a:rPr lang="fr-FR" sz="1200"/>
            <a:t>. Notez les FC max atteintent comme le propose le tableau ci-dessous.</a:t>
          </a:r>
        </a:p>
      </xdr:txBody>
    </xdr:sp>
    <xdr:clientData/>
  </xdr:twoCellAnchor>
  <xdr:twoCellAnchor>
    <xdr:from>
      <xdr:col>1</xdr:col>
      <xdr:colOff>50800</xdr:colOff>
      <xdr:row>31</xdr:row>
      <xdr:rowOff>165100</xdr:rowOff>
    </xdr:from>
    <xdr:to>
      <xdr:col>3</xdr:col>
      <xdr:colOff>2184400</xdr:colOff>
      <xdr:row>48</xdr:row>
      <xdr:rowOff>101600</xdr:rowOff>
    </xdr:to>
    <xdr:graphicFrame macro="">
      <xdr:nvGraphicFramePr>
        <xdr:cNvPr id="5225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showGridLines="0" showRowColHeaders="0" tabSelected="1" showRuler="0" topLeftCell="A19" workbookViewId="0">
      <selection activeCell="J34" sqref="J34"/>
    </sheetView>
  </sheetViews>
  <sheetFormatPr baseColWidth="10" defaultRowHeight="12.6" x14ac:dyDescent="0.2"/>
  <cols>
    <col min="1" max="1" width="4.1796875" customWidth="1"/>
    <col min="2" max="2" width="9.81640625" customWidth="1"/>
    <col min="3" max="3" width="8.1796875" style="42" customWidth="1"/>
    <col min="5" max="5" width="13.453125" customWidth="1"/>
    <col min="7" max="7" width="14.1796875" customWidth="1"/>
  </cols>
  <sheetData>
    <row r="1" spans="2:10" ht="33" customHeight="1" x14ac:dyDescent="0.45">
      <c r="F1" s="112" t="s">
        <v>80</v>
      </c>
    </row>
    <row r="2" spans="2:10" ht="19.95" customHeight="1" x14ac:dyDescent="0.4">
      <c r="F2" s="111"/>
    </row>
    <row r="3" spans="2:10" ht="22.05" customHeight="1" x14ac:dyDescent="0.2">
      <c r="C3" s="90">
        <v>1</v>
      </c>
      <c r="D3" s="68" t="s">
        <v>81</v>
      </c>
      <c r="E3" s="68"/>
      <c r="F3" s="68"/>
      <c r="G3" s="68"/>
      <c r="H3" s="68"/>
      <c r="I3" s="68"/>
    </row>
    <row r="4" spans="2:10" ht="22.05" customHeight="1" x14ac:dyDescent="0.2">
      <c r="C4" s="90">
        <v>2</v>
      </c>
      <c r="D4" s="68" t="s">
        <v>82</v>
      </c>
      <c r="E4" s="68"/>
      <c r="F4" s="68"/>
      <c r="G4" s="68"/>
      <c r="H4" s="68"/>
      <c r="I4" s="68"/>
    </row>
    <row r="5" spans="2:10" ht="22.05" customHeight="1" x14ac:dyDescent="0.2">
      <c r="C5" s="90">
        <v>3</v>
      </c>
      <c r="D5" s="68" t="s">
        <v>97</v>
      </c>
      <c r="E5" s="68"/>
      <c r="F5" s="68"/>
      <c r="G5" s="68"/>
      <c r="H5" s="68"/>
      <c r="I5" s="68"/>
    </row>
    <row r="6" spans="2:10" ht="22.05" customHeight="1" x14ac:dyDescent="0.2">
      <c r="C6" s="90">
        <v>4</v>
      </c>
      <c r="D6" s="68" t="s">
        <v>109</v>
      </c>
    </row>
    <row r="7" spans="2:10" ht="16.95" customHeight="1" x14ac:dyDescent="0.2">
      <c r="C7" s="90"/>
      <c r="D7" s="68"/>
    </row>
    <row r="8" spans="2:10" ht="16.95" customHeight="1" x14ac:dyDescent="0.2">
      <c r="C8" s="90"/>
      <c r="D8" s="68"/>
    </row>
    <row r="9" spans="2:10" ht="9" customHeight="1" x14ac:dyDescent="0.2"/>
    <row r="10" spans="2:10" ht="17.399999999999999" x14ac:dyDescent="0.3">
      <c r="B10" s="92" t="s">
        <v>89</v>
      </c>
      <c r="C10" s="93"/>
      <c r="D10" s="102"/>
      <c r="E10" s="117" t="s">
        <v>95</v>
      </c>
      <c r="F10" s="18"/>
      <c r="G10" s="18"/>
      <c r="H10" s="18"/>
      <c r="I10" s="18"/>
      <c r="J10" s="113"/>
    </row>
    <row r="11" spans="2:10" ht="17.399999999999999" x14ac:dyDescent="0.3">
      <c r="B11" s="106"/>
      <c r="C11" s="116"/>
      <c r="D11" s="21"/>
      <c r="E11" s="20" t="s">
        <v>90</v>
      </c>
      <c r="F11" s="21"/>
      <c r="G11" s="21"/>
      <c r="H11" s="21"/>
      <c r="I11" s="21"/>
      <c r="J11" s="100"/>
    </row>
    <row r="12" spans="2:10" ht="17.399999999999999" x14ac:dyDescent="0.3">
      <c r="B12" s="106"/>
      <c r="C12" s="116"/>
      <c r="D12" s="21"/>
      <c r="E12" s="20" t="s">
        <v>96</v>
      </c>
      <c r="F12" s="21"/>
      <c r="G12" s="21"/>
      <c r="H12" s="21"/>
      <c r="I12" s="21"/>
      <c r="J12" s="100"/>
    </row>
    <row r="13" spans="2:10" ht="17.399999999999999" x14ac:dyDescent="0.3">
      <c r="B13" s="106"/>
      <c r="C13" s="116"/>
      <c r="D13" s="21"/>
      <c r="E13" s="20" t="s">
        <v>87</v>
      </c>
      <c r="F13" s="21"/>
      <c r="G13" s="21"/>
      <c r="H13" s="21"/>
      <c r="I13" s="21"/>
      <c r="J13" s="100"/>
    </row>
    <row r="14" spans="2:10" ht="17.399999999999999" x14ac:dyDescent="0.3">
      <c r="B14" s="106"/>
      <c r="C14" s="116"/>
      <c r="D14" s="21"/>
      <c r="E14" s="20" t="s">
        <v>98</v>
      </c>
      <c r="F14" s="21"/>
      <c r="G14" s="21"/>
      <c r="H14" s="21"/>
      <c r="I14" s="21"/>
      <c r="J14" s="100"/>
    </row>
    <row r="15" spans="2:10" ht="17.399999999999999" x14ac:dyDescent="0.3">
      <c r="B15" s="106"/>
      <c r="C15" s="116"/>
      <c r="D15" s="21"/>
      <c r="E15" s="22" t="s">
        <v>99</v>
      </c>
      <c r="F15" s="23"/>
      <c r="G15" s="23"/>
      <c r="H15" s="23"/>
      <c r="I15" s="23"/>
      <c r="J15" s="101"/>
    </row>
    <row r="16" spans="2:10" ht="17.399999999999999" x14ac:dyDescent="0.3">
      <c r="B16" s="106"/>
      <c r="C16" s="116"/>
      <c r="D16" s="21"/>
      <c r="E16" s="21"/>
      <c r="F16" s="21"/>
      <c r="G16" s="21"/>
      <c r="H16" s="21"/>
      <c r="I16" s="21"/>
      <c r="J16" s="21"/>
    </row>
    <row r="17" spans="2:10" ht="17.399999999999999" x14ac:dyDescent="0.3">
      <c r="B17" s="92" t="s">
        <v>92</v>
      </c>
      <c r="C17" s="93"/>
      <c r="D17" s="126"/>
      <c r="E17" s="125" t="s">
        <v>93</v>
      </c>
      <c r="F17" s="102"/>
      <c r="G17" s="102"/>
      <c r="H17" s="102"/>
      <c r="I17" s="102"/>
      <c r="J17" s="126"/>
    </row>
    <row r="18" spans="2:10" ht="17.399999999999999" x14ac:dyDescent="0.3">
      <c r="B18" s="106"/>
      <c r="C18" s="116"/>
      <c r="D18" s="21"/>
      <c r="E18" s="21"/>
      <c r="F18" s="21"/>
      <c r="G18" s="21"/>
      <c r="H18" s="21"/>
      <c r="I18" s="21"/>
      <c r="J18" s="21"/>
    </row>
    <row r="19" spans="2:10" ht="10.95" customHeight="1" x14ac:dyDescent="0.3">
      <c r="B19" s="40"/>
    </row>
    <row r="20" spans="2:10" ht="17.399999999999999" x14ac:dyDescent="0.3">
      <c r="B20" s="95" t="s">
        <v>85</v>
      </c>
      <c r="C20" s="96"/>
      <c r="D20" s="97"/>
      <c r="E20" s="94" t="s">
        <v>86</v>
      </c>
      <c r="F20" s="98"/>
      <c r="G20" s="98"/>
      <c r="H20" s="98"/>
      <c r="I20" s="98"/>
      <c r="J20" s="99"/>
    </row>
    <row r="21" spans="2:10" ht="17.399999999999999" x14ac:dyDescent="0.3">
      <c r="B21" s="103"/>
      <c r="C21" s="104"/>
      <c r="D21" s="105"/>
      <c r="E21" s="123" t="s">
        <v>94</v>
      </c>
      <c r="F21" s="109"/>
      <c r="G21" s="109"/>
      <c r="H21" s="109"/>
      <c r="I21" s="109"/>
      <c r="J21" s="110"/>
    </row>
    <row r="22" spans="2:10" ht="10.95" customHeight="1" x14ac:dyDescent="0.3">
      <c r="B22" s="103"/>
      <c r="C22" s="104"/>
      <c r="D22" s="105"/>
      <c r="E22" s="118"/>
      <c r="F22" s="105"/>
      <c r="G22" s="105"/>
      <c r="H22" s="105"/>
      <c r="I22" s="105"/>
      <c r="J22" s="105"/>
    </row>
    <row r="23" spans="2:10" ht="17.399999999999999" x14ac:dyDescent="0.3">
      <c r="B23" s="95" t="s">
        <v>83</v>
      </c>
      <c r="C23" s="120"/>
      <c r="D23" s="120"/>
      <c r="E23" s="94" t="s">
        <v>84</v>
      </c>
      <c r="F23" s="107"/>
      <c r="G23" s="107"/>
      <c r="H23" s="107"/>
      <c r="I23" s="107"/>
      <c r="J23" s="121"/>
    </row>
    <row r="24" spans="2:10" ht="17.399999999999999" x14ac:dyDescent="0.3">
      <c r="B24" s="119"/>
      <c r="C24" s="91"/>
      <c r="D24" s="40"/>
      <c r="E24" s="123" t="s">
        <v>91</v>
      </c>
      <c r="F24" s="122"/>
      <c r="G24" s="122"/>
      <c r="H24" s="108"/>
      <c r="I24" s="109"/>
      <c r="J24" s="110"/>
    </row>
    <row r="29" spans="2:10" ht="17.399999999999999" x14ac:dyDescent="0.3">
      <c r="B29" s="40" t="s">
        <v>112</v>
      </c>
    </row>
    <row r="30" spans="2:10" x14ac:dyDescent="0.2">
      <c r="B30" t="s">
        <v>113</v>
      </c>
    </row>
    <row r="31" spans="2:10" x14ac:dyDescent="0.2">
      <c r="E31" s="44" t="s">
        <v>110</v>
      </c>
      <c r="F31" s="44" t="s">
        <v>111</v>
      </c>
      <c r="G31" s="44" t="s">
        <v>111</v>
      </c>
      <c r="H31" s="44" t="s">
        <v>111</v>
      </c>
      <c r="I31" s="44" t="s">
        <v>111</v>
      </c>
      <c r="J31" s="44" t="s">
        <v>111</v>
      </c>
    </row>
    <row r="32" spans="2:10" ht="17.399999999999999" x14ac:dyDescent="0.3">
      <c r="E32" s="139">
        <v>2</v>
      </c>
      <c r="F32" s="140"/>
      <c r="G32" s="140"/>
      <c r="H32" s="140"/>
      <c r="I32" s="140"/>
      <c r="J32" s="140"/>
    </row>
    <row r="33" spans="2:10" ht="17.399999999999999" x14ac:dyDescent="0.3">
      <c r="E33" s="139">
        <v>3</v>
      </c>
      <c r="F33" s="140"/>
      <c r="G33" s="140"/>
      <c r="H33" s="140"/>
      <c r="I33" s="140"/>
      <c r="J33" s="140"/>
    </row>
    <row r="34" spans="2:10" ht="17.399999999999999" x14ac:dyDescent="0.3">
      <c r="E34" s="139">
        <v>4</v>
      </c>
      <c r="F34" s="140"/>
      <c r="G34" s="140"/>
      <c r="H34" s="140"/>
      <c r="I34" s="140"/>
      <c r="J34" s="140"/>
    </row>
    <row r="35" spans="2:10" ht="17.399999999999999" x14ac:dyDescent="0.3">
      <c r="E35" s="139">
        <v>5</v>
      </c>
      <c r="F35" s="140"/>
      <c r="G35" s="140"/>
      <c r="H35" s="140"/>
      <c r="I35" s="140"/>
      <c r="J35" s="140"/>
    </row>
    <row r="37" spans="2:10" x14ac:dyDescent="0.2">
      <c r="B37" s="68" t="s">
        <v>114</v>
      </c>
    </row>
    <row r="38" spans="2:10" ht="16.05" customHeight="1" x14ac:dyDescent="0.2">
      <c r="B38" s="68" t="s">
        <v>115</v>
      </c>
    </row>
    <row r="39" spans="2:10" x14ac:dyDescent="0.2">
      <c r="B39" s="68"/>
    </row>
    <row r="41" spans="2:10" ht="24" customHeight="1" x14ac:dyDescent="0.2"/>
    <row r="42" spans="2:10" ht="24" customHeight="1" x14ac:dyDescent="0.2"/>
    <row r="44" spans="2:10" ht="25.05" customHeight="1" x14ac:dyDescent="0.2">
      <c r="F44" s="114"/>
      <c r="G44" s="114"/>
    </row>
    <row r="45" spans="2:10" ht="28.95" customHeight="1" x14ac:dyDescent="0.2">
      <c r="F45" s="115"/>
      <c r="G45" s="115"/>
    </row>
    <row r="46" spans="2:10" x14ac:dyDescent="0.2">
      <c r="E46" s="114"/>
    </row>
    <row r="47" spans="2:10" x14ac:dyDescent="0.2">
      <c r="E47" s="115"/>
    </row>
  </sheetData>
  <sheetProtection password="C663" sheet="1" objects="1" scenarios="1" selectLockedCells="1"/>
  <phoneticPr fontId="12" type="noConversion"/>
  <printOptions horizontalCentered="1" verticalCentered="1"/>
  <pageMargins left="0.2" right="0.2" top="0.2" bottom="0.2" header="0" footer="0"/>
  <pageSetup paperSize="9" orientation="landscape" horizontalDpi="4294967292" verticalDpi="4294967292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1"/>
  <sheetViews>
    <sheetView showGridLines="0" showRowColHeaders="0" showRuler="0" zoomScale="98" zoomScaleNormal="98" zoomScalePageLayoutView="98" workbookViewId="0">
      <selection activeCell="H51" sqref="H51"/>
    </sheetView>
  </sheetViews>
  <sheetFormatPr baseColWidth="10" defaultRowHeight="16.2" x14ac:dyDescent="0.3"/>
  <cols>
    <col min="1" max="1" width="3.6328125" customWidth="1"/>
    <col min="2" max="2" width="13.453125" customWidth="1"/>
    <col min="3" max="3" width="10" customWidth="1"/>
    <col min="4" max="4" width="14.1796875" customWidth="1"/>
    <col min="5" max="5" width="14.6328125" customWidth="1"/>
    <col min="6" max="6" width="9.36328125" customWidth="1"/>
    <col min="7" max="7" width="7.453125" style="71" customWidth="1"/>
    <col min="8" max="8" width="7.6328125" style="2" customWidth="1"/>
  </cols>
  <sheetData>
    <row r="1" spans="2:8" ht="17.399999999999999" x14ac:dyDescent="0.3">
      <c r="B1" s="1"/>
      <c r="C1" s="1"/>
      <c r="D1" s="1"/>
      <c r="E1" s="13" t="s">
        <v>36</v>
      </c>
      <c r="F1" s="1"/>
    </row>
    <row r="2" spans="2:8" ht="17.399999999999999" x14ac:dyDescent="0.3">
      <c r="B2" s="1"/>
      <c r="C2" s="1"/>
      <c r="D2" s="55"/>
      <c r="E2" s="12" t="s">
        <v>60</v>
      </c>
      <c r="F2" s="1"/>
    </row>
    <row r="3" spans="2:8" ht="17.399999999999999" x14ac:dyDescent="0.3">
      <c r="B3" s="1"/>
      <c r="C3" s="1"/>
      <c r="D3" s="55"/>
      <c r="E3" s="12"/>
      <c r="F3" s="1"/>
    </row>
    <row r="4" spans="2:8" ht="17.399999999999999" x14ac:dyDescent="0.3">
      <c r="B4" s="88" t="s">
        <v>78</v>
      </c>
      <c r="C4" s="1"/>
      <c r="D4" s="55"/>
      <c r="E4" s="12"/>
      <c r="F4" s="1"/>
    </row>
    <row r="5" spans="2:8" ht="16.05" customHeight="1" x14ac:dyDescent="0.2">
      <c r="B5" s="71" t="s">
        <v>76</v>
      </c>
      <c r="C5" s="141"/>
      <c r="D5" s="142"/>
      <c r="E5" s="71" t="s">
        <v>77</v>
      </c>
      <c r="F5" s="141"/>
      <c r="G5" s="143"/>
      <c r="H5" s="142"/>
    </row>
    <row r="6" spans="2:8" x14ac:dyDescent="0.3">
      <c r="B6" s="28" t="s">
        <v>13</v>
      </c>
      <c r="C6" s="29"/>
      <c r="D6" s="29"/>
      <c r="E6" s="29"/>
      <c r="F6" s="29"/>
      <c r="G6" s="72"/>
      <c r="H6" s="83"/>
    </row>
    <row r="7" spans="2:8" x14ac:dyDescent="0.3">
      <c r="B7" s="20" t="s">
        <v>22</v>
      </c>
      <c r="C7" s="21"/>
      <c r="D7" s="21"/>
      <c r="E7" s="21"/>
      <c r="F7" s="21"/>
      <c r="G7" s="73"/>
      <c r="H7" s="84"/>
    </row>
    <row r="8" spans="2:8" x14ac:dyDescent="0.3">
      <c r="B8" s="20" t="s">
        <v>23</v>
      </c>
      <c r="C8" s="21"/>
      <c r="D8" s="21"/>
      <c r="E8" s="21"/>
      <c r="F8" s="21"/>
      <c r="G8" s="73" t="s">
        <v>1</v>
      </c>
      <c r="H8" s="27">
        <v>0</v>
      </c>
    </row>
    <row r="9" spans="2:8" x14ac:dyDescent="0.3">
      <c r="B9" s="20" t="s">
        <v>24</v>
      </c>
      <c r="C9" s="21"/>
      <c r="D9" s="21"/>
      <c r="E9" s="21"/>
      <c r="F9" s="21"/>
      <c r="G9" s="73"/>
      <c r="H9" s="84"/>
    </row>
    <row r="10" spans="2:8" x14ac:dyDescent="0.3">
      <c r="B10" s="22" t="s">
        <v>25</v>
      </c>
      <c r="C10" s="23"/>
      <c r="D10" s="23"/>
      <c r="E10" s="23"/>
      <c r="F10" s="23"/>
      <c r="G10" s="74"/>
      <c r="H10" s="85"/>
    </row>
    <row r="11" spans="2:8" x14ac:dyDescent="0.3">
      <c r="B11" s="28" t="s">
        <v>0</v>
      </c>
      <c r="C11" s="29"/>
      <c r="D11" s="29"/>
      <c r="E11" s="29"/>
      <c r="F11" s="29"/>
      <c r="G11" s="72"/>
      <c r="H11" s="83"/>
    </row>
    <row r="12" spans="2:8" x14ac:dyDescent="0.3">
      <c r="B12" s="24" t="s">
        <v>26</v>
      </c>
      <c r="C12" s="21"/>
      <c r="D12" s="21"/>
      <c r="E12" s="21"/>
      <c r="F12" s="21"/>
      <c r="G12" s="73" t="s">
        <v>2</v>
      </c>
      <c r="H12" s="27">
        <v>0</v>
      </c>
    </row>
    <row r="13" spans="2:8" x14ac:dyDescent="0.3">
      <c r="B13" s="20" t="s">
        <v>27</v>
      </c>
      <c r="C13" s="21"/>
      <c r="D13" s="21"/>
      <c r="E13" s="21"/>
      <c r="F13" s="21"/>
      <c r="G13" s="73"/>
      <c r="H13" s="84"/>
    </row>
    <row r="14" spans="2:8" x14ac:dyDescent="0.3">
      <c r="B14" s="20" t="s">
        <v>28</v>
      </c>
      <c r="C14" s="21"/>
      <c r="D14" s="21"/>
      <c r="E14" s="21"/>
      <c r="F14" s="21"/>
      <c r="G14" s="73"/>
      <c r="H14" s="84"/>
    </row>
    <row r="15" spans="2:8" x14ac:dyDescent="0.3">
      <c r="B15" s="22" t="s">
        <v>29</v>
      </c>
      <c r="C15" s="23"/>
      <c r="D15" s="23"/>
      <c r="E15" s="23"/>
      <c r="F15" s="23"/>
      <c r="G15" s="74"/>
      <c r="H15" s="85"/>
    </row>
    <row r="16" spans="2:8" x14ac:dyDescent="0.3">
      <c r="B16" s="28" t="s">
        <v>12</v>
      </c>
      <c r="C16" s="29"/>
      <c r="D16" s="29"/>
      <c r="E16" s="29"/>
      <c r="F16" s="29"/>
      <c r="G16" s="72"/>
      <c r="H16" s="83"/>
    </row>
    <row r="17" spans="2:8" x14ac:dyDescent="0.3">
      <c r="B17" s="20" t="s">
        <v>30</v>
      </c>
      <c r="C17" s="21"/>
      <c r="D17" s="21"/>
      <c r="E17" s="21"/>
      <c r="F17" s="21"/>
      <c r="G17" s="73"/>
      <c r="H17" s="84"/>
    </row>
    <row r="18" spans="2:8" x14ac:dyDescent="0.3">
      <c r="B18" s="20" t="s">
        <v>31</v>
      </c>
      <c r="C18" s="21"/>
      <c r="D18" s="21"/>
      <c r="E18" s="21"/>
      <c r="F18" s="21"/>
      <c r="G18" s="73"/>
      <c r="H18" s="84"/>
    </row>
    <row r="19" spans="2:8" x14ac:dyDescent="0.3">
      <c r="B19" s="20" t="s">
        <v>32</v>
      </c>
      <c r="C19" s="21"/>
      <c r="D19" s="21"/>
      <c r="E19" s="21"/>
      <c r="F19" s="21"/>
      <c r="G19" s="73"/>
      <c r="H19" s="84"/>
    </row>
    <row r="20" spans="2:8" x14ac:dyDescent="0.3">
      <c r="B20" s="20" t="s">
        <v>53</v>
      </c>
      <c r="C20" s="21"/>
      <c r="D20" s="21"/>
      <c r="E20" s="21"/>
      <c r="F20" s="21"/>
      <c r="G20" s="73"/>
      <c r="H20" s="84"/>
    </row>
    <row r="21" spans="2:8" x14ac:dyDescent="0.3">
      <c r="B21" s="20" t="s">
        <v>58</v>
      </c>
      <c r="C21" s="21"/>
      <c r="D21" s="21"/>
      <c r="E21" s="21"/>
      <c r="F21" s="21"/>
      <c r="G21" s="73"/>
      <c r="H21" s="84"/>
    </row>
    <row r="22" spans="2:8" x14ac:dyDescent="0.3">
      <c r="B22" s="22" t="s">
        <v>59</v>
      </c>
      <c r="C22" s="23"/>
      <c r="D22" s="23"/>
      <c r="E22" s="23"/>
      <c r="F22" s="23"/>
      <c r="G22" s="74" t="s">
        <v>3</v>
      </c>
      <c r="H22" s="27">
        <v>0</v>
      </c>
    </row>
    <row r="23" spans="2:8" x14ac:dyDescent="0.3">
      <c r="B23" s="28" t="s">
        <v>46</v>
      </c>
      <c r="C23" s="29"/>
      <c r="D23" s="29"/>
      <c r="E23" s="29"/>
      <c r="F23" s="29"/>
      <c r="G23" s="72"/>
      <c r="H23" s="83"/>
    </row>
    <row r="24" spans="2:8" x14ac:dyDescent="0.3">
      <c r="B24" s="20" t="s">
        <v>33</v>
      </c>
      <c r="C24" s="21"/>
      <c r="D24" s="21"/>
      <c r="E24" s="21"/>
      <c r="F24" s="21"/>
      <c r="G24" s="73" t="s">
        <v>4</v>
      </c>
      <c r="H24" s="27">
        <v>0</v>
      </c>
    </row>
    <row r="25" spans="2:8" x14ac:dyDescent="0.3">
      <c r="B25" s="20" t="s">
        <v>34</v>
      </c>
      <c r="C25" s="21"/>
      <c r="D25" s="21"/>
      <c r="E25" s="21"/>
      <c r="F25" s="21"/>
      <c r="G25" s="73"/>
      <c r="H25" s="84"/>
    </row>
    <row r="26" spans="2:8" x14ac:dyDescent="0.3">
      <c r="B26" s="22" t="s">
        <v>35</v>
      </c>
      <c r="C26" s="23"/>
      <c r="D26" s="23"/>
      <c r="E26" s="23"/>
      <c r="F26" s="23"/>
      <c r="G26" s="74"/>
      <c r="H26" s="85"/>
    </row>
    <row r="27" spans="2:8" x14ac:dyDescent="0.3">
      <c r="B27" s="28" t="s">
        <v>47</v>
      </c>
      <c r="C27" s="29"/>
      <c r="D27" s="29"/>
      <c r="E27" s="29"/>
      <c r="F27" s="29"/>
      <c r="G27" s="72"/>
      <c r="H27" s="83"/>
    </row>
    <row r="28" spans="2:8" x14ac:dyDescent="0.3">
      <c r="B28" s="20" t="s">
        <v>52</v>
      </c>
      <c r="C28" s="21"/>
      <c r="D28" s="21"/>
      <c r="E28" s="21"/>
      <c r="F28" s="21"/>
      <c r="G28" s="73"/>
      <c r="H28" s="84"/>
    </row>
    <row r="29" spans="2:8" x14ac:dyDescent="0.3">
      <c r="B29" s="20" t="s">
        <v>38</v>
      </c>
      <c r="C29" s="21"/>
      <c r="D29" s="21"/>
      <c r="E29" s="21"/>
      <c r="F29" s="21"/>
      <c r="G29" s="73" t="s">
        <v>5</v>
      </c>
      <c r="H29" s="27">
        <v>0</v>
      </c>
    </row>
    <row r="30" spans="2:8" x14ac:dyDescent="0.3">
      <c r="B30" s="20" t="s">
        <v>39</v>
      </c>
      <c r="C30" s="21"/>
      <c r="D30" s="21"/>
      <c r="E30" s="21"/>
      <c r="F30" s="21"/>
      <c r="G30" s="73"/>
      <c r="H30" s="84"/>
    </row>
    <row r="31" spans="2:8" x14ac:dyDescent="0.3">
      <c r="B31" s="20" t="s">
        <v>40</v>
      </c>
      <c r="C31" s="21"/>
      <c r="D31" s="21"/>
      <c r="E31" s="21"/>
      <c r="F31" s="21"/>
      <c r="G31" s="73"/>
      <c r="H31" s="84"/>
    </row>
    <row r="32" spans="2:8" x14ac:dyDescent="0.3">
      <c r="B32" s="22" t="s">
        <v>41</v>
      </c>
      <c r="C32" s="23"/>
      <c r="D32" s="23"/>
      <c r="E32" s="23"/>
      <c r="F32" s="23"/>
      <c r="G32" s="75" t="s">
        <v>7</v>
      </c>
      <c r="H32" s="15">
        <f>Q.1+Q.2+Q.3+Q.4+Q.5+3.5</f>
        <v>3.5</v>
      </c>
    </row>
    <row r="33" spans="2:14" x14ac:dyDescent="0.3">
      <c r="B33" s="28" t="s">
        <v>48</v>
      </c>
      <c r="C33" s="29"/>
      <c r="D33" s="29"/>
      <c r="E33" s="29"/>
      <c r="F33" s="29"/>
      <c r="G33" s="72"/>
      <c r="H33" s="83"/>
    </row>
    <row r="34" spans="2:14" x14ac:dyDescent="0.3">
      <c r="B34" s="20" t="s">
        <v>42</v>
      </c>
      <c r="C34" s="21"/>
      <c r="D34" s="21"/>
      <c r="E34" s="21"/>
      <c r="F34" s="21"/>
      <c r="G34" s="73"/>
      <c r="H34" s="84"/>
    </row>
    <row r="35" spans="2:14" x14ac:dyDescent="0.3">
      <c r="B35" s="20" t="s">
        <v>43</v>
      </c>
      <c r="C35" s="21"/>
      <c r="D35" s="21"/>
      <c r="E35" s="21"/>
      <c r="F35" s="21"/>
      <c r="G35" s="73"/>
      <c r="H35" s="84"/>
    </row>
    <row r="36" spans="2:14" x14ac:dyDescent="0.3">
      <c r="B36" s="20" t="s">
        <v>44</v>
      </c>
      <c r="C36" s="21"/>
      <c r="D36" s="21"/>
      <c r="E36" s="21"/>
      <c r="F36" s="21"/>
      <c r="G36" s="73"/>
      <c r="H36" s="84"/>
    </row>
    <row r="37" spans="2:14" x14ac:dyDescent="0.3">
      <c r="B37" s="25" t="s">
        <v>54</v>
      </c>
      <c r="C37" s="21"/>
      <c r="D37" s="21"/>
      <c r="E37" s="21"/>
      <c r="F37" s="21"/>
      <c r="G37" s="73"/>
      <c r="H37" s="84"/>
      <c r="J37" s="14"/>
    </row>
    <row r="38" spans="2:14" x14ac:dyDescent="0.3">
      <c r="B38" s="25" t="s">
        <v>55</v>
      </c>
      <c r="C38" s="21"/>
      <c r="D38" s="21"/>
      <c r="E38" s="21"/>
      <c r="F38" s="21"/>
      <c r="G38" s="73"/>
      <c r="H38" s="84"/>
      <c r="J38" s="14"/>
    </row>
    <row r="39" spans="2:14" x14ac:dyDescent="0.3">
      <c r="B39" s="25" t="s">
        <v>56</v>
      </c>
      <c r="C39" s="21"/>
      <c r="D39" s="21"/>
      <c r="E39" s="21"/>
      <c r="F39" s="21"/>
      <c r="G39" s="73"/>
      <c r="H39" s="84"/>
      <c r="J39" s="14"/>
    </row>
    <row r="40" spans="2:14" x14ac:dyDescent="0.3">
      <c r="B40" s="25" t="s">
        <v>57</v>
      </c>
      <c r="C40" s="21"/>
      <c r="D40" s="21"/>
      <c r="E40" s="21"/>
      <c r="F40" s="21"/>
      <c r="G40" s="73" t="s">
        <v>6</v>
      </c>
      <c r="H40" s="27">
        <v>0</v>
      </c>
      <c r="J40" s="14"/>
      <c r="N40" s="14"/>
    </row>
    <row r="41" spans="2:14" ht="1.95" hidden="1" customHeight="1" x14ac:dyDescent="0.3">
      <c r="B41" s="25" t="s">
        <v>45</v>
      </c>
      <c r="C41" s="21"/>
      <c r="D41" s="21"/>
      <c r="E41" s="21"/>
      <c r="F41" s="21"/>
      <c r="G41" s="73"/>
      <c r="H41" s="84"/>
      <c r="N41" s="14"/>
    </row>
    <row r="42" spans="2:14" x14ac:dyDescent="0.3">
      <c r="B42" s="22"/>
      <c r="C42" s="23"/>
      <c r="D42" s="23"/>
      <c r="E42" s="23"/>
      <c r="F42" s="23"/>
      <c r="G42" s="74" t="s">
        <v>8</v>
      </c>
      <c r="H42" s="15">
        <f>Q.6</f>
        <v>0</v>
      </c>
    </row>
    <row r="43" spans="2:14" ht="13.95" customHeight="1" x14ac:dyDescent="0.3">
      <c r="B43" s="51" t="s">
        <v>75</v>
      </c>
      <c r="C43" s="70">
        <v>1</v>
      </c>
      <c r="D43" s="18"/>
      <c r="E43" s="18"/>
      <c r="F43" s="18"/>
      <c r="G43" s="76" t="s">
        <v>15</v>
      </c>
      <c r="H43" s="82">
        <v>0</v>
      </c>
    </row>
    <row r="44" spans="2:14" ht="1.05" customHeight="1" x14ac:dyDescent="0.3">
      <c r="B44" s="51" t="s">
        <v>66</v>
      </c>
      <c r="C44" s="52">
        <v>2</v>
      </c>
      <c r="D44" s="36"/>
      <c r="E44" s="36"/>
      <c r="F44" s="36"/>
      <c r="G44" s="77"/>
      <c r="H44" s="86"/>
    </row>
    <row r="45" spans="2:14" ht="19.8" hidden="1" x14ac:dyDescent="0.3">
      <c r="B45" s="35" t="s">
        <v>9</v>
      </c>
      <c r="C45" s="36"/>
      <c r="D45" s="36"/>
      <c r="E45" s="36"/>
      <c r="F45" s="36"/>
      <c r="G45" s="77"/>
      <c r="H45" s="86"/>
    </row>
    <row r="46" spans="2:14" hidden="1" x14ac:dyDescent="0.3">
      <c r="B46" s="37" t="s">
        <v>37</v>
      </c>
      <c r="C46" s="38"/>
      <c r="D46" s="38"/>
      <c r="E46" s="38"/>
      <c r="F46" s="38"/>
      <c r="G46" s="77"/>
      <c r="H46" s="86"/>
    </row>
    <row r="47" spans="2:14" x14ac:dyDescent="0.3">
      <c r="B47" s="68" t="s">
        <v>74</v>
      </c>
      <c r="C47" s="69">
        <v>2</v>
      </c>
      <c r="D47" s="26"/>
      <c r="E47" s="26"/>
      <c r="F47" s="26"/>
      <c r="G47" s="78" t="s">
        <v>67</v>
      </c>
      <c r="H47" s="27">
        <v>0</v>
      </c>
    </row>
    <row r="48" spans="2:14" x14ac:dyDescent="0.3">
      <c r="B48" s="30" t="s">
        <v>19</v>
      </c>
      <c r="C48" s="10">
        <f>45.334-(0.322*ÂGE)+(1.729-0.018*ÂGE)*X.1+X.2</f>
        <v>51.385500000000008</v>
      </c>
      <c r="D48" s="18" t="s">
        <v>14</v>
      </c>
      <c r="E48" s="19"/>
      <c r="F48" s="18"/>
      <c r="G48" s="79"/>
      <c r="H48" s="87"/>
    </row>
    <row r="49" spans="2:8" x14ac:dyDescent="0.3">
      <c r="B49" s="31"/>
      <c r="C49" s="11">
        <f>HUETmlHOMME/3.5</f>
        <v>14.681571428571431</v>
      </c>
      <c r="D49" s="21" t="s">
        <v>49</v>
      </c>
      <c r="E49" s="32" t="s">
        <v>10</v>
      </c>
      <c r="F49" s="10" t="e">
        <f>(HUETmlHOMME+FRANCEml*2)/3</f>
        <v>#DIV/0!</v>
      </c>
      <c r="G49" s="73"/>
      <c r="H49" s="84"/>
    </row>
    <row r="50" spans="2:8" x14ac:dyDescent="0.3">
      <c r="B50" s="31" t="s">
        <v>20</v>
      </c>
      <c r="C50" s="9">
        <f>37.145-(0.316*ÂGE)+(0.951-0.004*ÂGE)*X.1+X.2</f>
        <v>40.473500000000001</v>
      </c>
      <c r="D50" s="21" t="s">
        <v>14</v>
      </c>
      <c r="E50" s="32" t="s">
        <v>50</v>
      </c>
      <c r="F50" s="11" t="e">
        <f>(VO2MAXmlHOMME/3.5)</f>
        <v>#DIV/0!</v>
      </c>
      <c r="G50" s="80" t="s">
        <v>17</v>
      </c>
      <c r="H50" s="27">
        <v>0</v>
      </c>
    </row>
    <row r="51" spans="2:8" x14ac:dyDescent="0.3">
      <c r="B51" s="20"/>
      <c r="C51" s="9">
        <f>HUETmlFEMME/3.5</f>
        <v>11.563857142857144</v>
      </c>
      <c r="D51" s="21" t="s">
        <v>49</v>
      </c>
      <c r="E51" s="21"/>
      <c r="F51" s="21"/>
      <c r="G51" s="80" t="s">
        <v>18</v>
      </c>
      <c r="H51" s="39">
        <v>0</v>
      </c>
    </row>
    <row r="52" spans="2:8" x14ac:dyDescent="0.3">
      <c r="B52" s="31" t="s">
        <v>21</v>
      </c>
      <c r="C52" s="8" t="e">
        <f>66.76099+5.05261*Q.3+2.51437*Q.6-1.59313*IMC+2.35654*Q.1</f>
        <v>#DIV/0!</v>
      </c>
      <c r="D52" s="21" t="s">
        <v>14</v>
      </c>
      <c r="E52" s="33" t="s">
        <v>11</v>
      </c>
      <c r="F52" s="9" t="e">
        <f>(HUETmlFEMME+FRANCEml)/2</f>
        <v>#DIV/0!</v>
      </c>
      <c r="G52" s="80" t="s">
        <v>16</v>
      </c>
      <c r="H52" s="7" t="e">
        <f>POIDS/(TAILLE*TAILLE)</f>
        <v>#DIV/0!</v>
      </c>
    </row>
    <row r="53" spans="2:8" x14ac:dyDescent="0.3">
      <c r="B53" s="22"/>
      <c r="C53" s="17" t="e">
        <f>FRANCEml/3.5</f>
        <v>#DIV/0!</v>
      </c>
      <c r="D53" s="23" t="s">
        <v>49</v>
      </c>
      <c r="E53" s="34" t="s">
        <v>51</v>
      </c>
      <c r="F53" s="16" t="e">
        <f>(VO2MAXmlFEMME/3.5)</f>
        <v>#DIV/0!</v>
      </c>
      <c r="G53" s="74"/>
      <c r="H53" s="85"/>
    </row>
    <row r="54" spans="2:8" x14ac:dyDescent="0.3">
      <c r="B54" s="53" t="s">
        <v>68</v>
      </c>
      <c r="C54" s="4"/>
      <c r="D54" s="54">
        <f>IF(H47=1,HUETmlFEMME,HUETmlHOMME)</f>
        <v>51.385500000000008</v>
      </c>
      <c r="E54" s="89" t="s">
        <v>79</v>
      </c>
      <c r="F54" s="4"/>
      <c r="G54" s="81"/>
      <c r="H54" s="3"/>
    </row>
    <row r="55" spans="2:8" x14ac:dyDescent="0.3">
      <c r="B55" s="4"/>
      <c r="C55" s="4"/>
      <c r="D55" s="4"/>
      <c r="E55" s="5"/>
      <c r="F55" s="4"/>
      <c r="G55" s="81"/>
      <c r="H55" s="3"/>
    </row>
    <row r="56" spans="2:8" x14ac:dyDescent="0.3">
      <c r="B56" s="4"/>
      <c r="C56" s="4"/>
      <c r="D56" s="4"/>
      <c r="E56" s="5"/>
      <c r="F56" s="4"/>
      <c r="G56" s="81"/>
      <c r="H56" s="3"/>
    </row>
    <row r="57" spans="2:8" x14ac:dyDescent="0.3">
      <c r="B57" s="4"/>
      <c r="C57" s="4"/>
      <c r="D57" s="4"/>
      <c r="E57" s="5"/>
      <c r="F57" s="4"/>
      <c r="G57" s="81"/>
      <c r="H57" s="3"/>
    </row>
    <row r="58" spans="2:8" x14ac:dyDescent="0.3">
      <c r="B58" s="4"/>
      <c r="C58" s="4"/>
      <c r="D58" s="4"/>
      <c r="E58" s="5"/>
      <c r="F58" s="4"/>
      <c r="G58" s="81"/>
      <c r="H58" s="3"/>
    </row>
    <row r="59" spans="2:8" x14ac:dyDescent="0.3">
      <c r="B59" s="4"/>
      <c r="C59" s="4"/>
      <c r="D59" s="4"/>
      <c r="E59" s="5"/>
      <c r="F59" s="4"/>
      <c r="G59" s="81"/>
      <c r="H59" s="3"/>
    </row>
    <row r="60" spans="2:8" x14ac:dyDescent="0.3">
      <c r="B60" s="4"/>
      <c r="C60" s="4"/>
      <c r="D60" s="4"/>
      <c r="E60" s="4"/>
      <c r="F60" s="4"/>
      <c r="G60" s="81"/>
      <c r="H60" s="6"/>
    </row>
    <row r="61" spans="2:8" x14ac:dyDescent="0.3">
      <c r="B61" s="4"/>
      <c r="C61" s="4"/>
      <c r="D61" s="4"/>
      <c r="E61" s="4"/>
      <c r="F61" s="4"/>
      <c r="G61" s="81"/>
      <c r="H61" s="6"/>
    </row>
    <row r="62" spans="2:8" x14ac:dyDescent="0.3">
      <c r="B62" s="4"/>
      <c r="C62" s="4"/>
      <c r="D62" s="4"/>
      <c r="E62" s="4"/>
      <c r="F62" s="4"/>
      <c r="G62" s="81"/>
      <c r="H62" s="3"/>
    </row>
    <row r="63" spans="2:8" x14ac:dyDescent="0.3">
      <c r="B63" s="4"/>
      <c r="C63" s="4"/>
      <c r="D63" s="4"/>
      <c r="E63" s="4"/>
      <c r="F63" s="4"/>
      <c r="G63" s="81"/>
      <c r="H63" s="3"/>
    </row>
    <row r="64" spans="2:8" x14ac:dyDescent="0.3">
      <c r="B64" s="4"/>
      <c r="C64" s="4"/>
      <c r="D64" s="4"/>
      <c r="E64" s="4"/>
      <c r="F64" s="4"/>
      <c r="G64" s="81"/>
      <c r="H64" s="3"/>
    </row>
    <row r="65" spans="2:8" x14ac:dyDescent="0.3">
      <c r="B65" s="4"/>
      <c r="C65" s="4"/>
      <c r="D65" s="4"/>
      <c r="E65" s="4"/>
      <c r="F65" s="4"/>
      <c r="G65" s="81"/>
      <c r="H65" s="3"/>
    </row>
    <row r="66" spans="2:8" x14ac:dyDescent="0.3">
      <c r="B66" s="4"/>
      <c r="C66" s="4"/>
      <c r="D66" s="4"/>
      <c r="E66" s="4"/>
      <c r="F66" s="4"/>
      <c r="G66" s="81"/>
      <c r="H66" s="3"/>
    </row>
    <row r="67" spans="2:8" x14ac:dyDescent="0.3">
      <c r="B67" s="4"/>
      <c r="C67" s="4"/>
      <c r="D67" s="4"/>
      <c r="E67" s="4"/>
      <c r="F67" s="4"/>
      <c r="G67" s="81"/>
      <c r="H67" s="3"/>
    </row>
    <row r="68" spans="2:8" x14ac:dyDescent="0.3">
      <c r="B68" s="4"/>
      <c r="C68" s="4"/>
      <c r="D68" s="4"/>
      <c r="E68" s="4"/>
      <c r="F68" s="4"/>
      <c r="G68" s="81"/>
      <c r="H68" s="3"/>
    </row>
    <row r="69" spans="2:8" x14ac:dyDescent="0.3">
      <c r="B69" s="4"/>
      <c r="C69" s="4"/>
      <c r="D69" s="4"/>
      <c r="E69" s="4"/>
      <c r="F69" s="4"/>
      <c r="G69" s="81"/>
      <c r="H69" s="3"/>
    </row>
    <row r="70" spans="2:8" x14ac:dyDescent="0.3">
      <c r="B70" s="4"/>
      <c r="C70" s="4"/>
      <c r="D70" s="4"/>
      <c r="E70" s="4"/>
      <c r="F70" s="4"/>
      <c r="G70" s="81"/>
      <c r="H70" s="3"/>
    </row>
    <row r="71" spans="2:8" x14ac:dyDescent="0.3">
      <c r="B71" s="4"/>
      <c r="C71" s="4"/>
      <c r="D71" s="4"/>
      <c r="E71" s="4"/>
      <c r="F71" s="4"/>
      <c r="G71" s="81"/>
      <c r="H71" s="3"/>
    </row>
    <row r="72" spans="2:8" x14ac:dyDescent="0.3">
      <c r="B72" s="4"/>
      <c r="C72" s="4"/>
      <c r="D72" s="4"/>
      <c r="E72" s="4"/>
      <c r="F72" s="4"/>
      <c r="G72" s="81"/>
      <c r="H72" s="3"/>
    </row>
    <row r="73" spans="2:8" x14ac:dyDescent="0.3">
      <c r="B73" s="4"/>
      <c r="C73" s="4"/>
      <c r="D73" s="4"/>
      <c r="E73" s="4"/>
      <c r="F73" s="4"/>
      <c r="G73" s="81"/>
      <c r="H73" s="3"/>
    </row>
    <row r="74" spans="2:8" x14ac:dyDescent="0.3">
      <c r="B74" s="4"/>
      <c r="C74" s="4"/>
      <c r="D74" s="4"/>
      <c r="E74" s="4"/>
      <c r="F74" s="4"/>
      <c r="G74" s="81"/>
      <c r="H74" s="3"/>
    </row>
    <row r="75" spans="2:8" x14ac:dyDescent="0.3">
      <c r="B75" s="4"/>
      <c r="C75" s="4"/>
      <c r="D75" s="4"/>
      <c r="E75" s="4"/>
      <c r="F75" s="4"/>
      <c r="G75" s="81"/>
      <c r="H75" s="3"/>
    </row>
    <row r="76" spans="2:8" x14ac:dyDescent="0.3">
      <c r="B76" s="4"/>
      <c r="C76" s="4"/>
      <c r="D76" s="4"/>
      <c r="E76" s="4"/>
      <c r="F76" s="4"/>
      <c r="G76" s="81"/>
      <c r="H76" s="3"/>
    </row>
    <row r="77" spans="2:8" x14ac:dyDescent="0.3">
      <c r="B77" s="4"/>
      <c r="C77" s="4"/>
      <c r="D77" s="4"/>
      <c r="E77" s="4"/>
      <c r="F77" s="4"/>
      <c r="G77" s="81"/>
      <c r="H77" s="6"/>
    </row>
    <row r="78" spans="2:8" x14ac:dyDescent="0.3">
      <c r="B78" s="4"/>
      <c r="C78" s="4"/>
      <c r="D78" s="4"/>
      <c r="E78" s="4"/>
      <c r="F78" s="4"/>
      <c r="G78" s="81"/>
      <c r="H78" s="6"/>
    </row>
    <row r="79" spans="2:8" x14ac:dyDescent="0.3">
      <c r="B79" s="4"/>
      <c r="C79" s="4"/>
      <c r="D79" s="4"/>
      <c r="E79" s="4"/>
      <c r="F79" s="4"/>
      <c r="G79" s="81"/>
      <c r="H79" s="6"/>
    </row>
    <row r="80" spans="2:8" x14ac:dyDescent="0.3">
      <c r="B80" s="4"/>
      <c r="C80" s="4"/>
      <c r="D80" s="4"/>
      <c r="E80" s="4"/>
      <c r="F80" s="4"/>
      <c r="G80" s="81"/>
      <c r="H80" s="6"/>
    </row>
    <row r="81" spans="2:8" x14ac:dyDescent="0.3">
      <c r="B81" s="4"/>
      <c r="C81" s="4"/>
      <c r="D81" s="4"/>
      <c r="E81" s="4"/>
      <c r="F81" s="4"/>
      <c r="G81" s="81"/>
      <c r="H81" s="6"/>
    </row>
  </sheetData>
  <sheetProtection password="C663" sheet="1" objects="1" scenarios="1" selectLockedCells="1"/>
  <mergeCells count="2">
    <mergeCell ref="C5:D5"/>
    <mergeCell ref="F5:H5"/>
  </mergeCells>
  <phoneticPr fontId="12" type="noConversion"/>
  <printOptions horizontalCentered="1" verticalCentered="1" headings="1" gridLines="1"/>
  <pageMargins left="0.2" right="0.2" top="0.19685039370078741" bottom="0.19685039370078741" header="0" footer="0"/>
  <pageSetup paperSize="9" scale="94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showGridLines="0" showRowColHeaders="0" showRuler="0" topLeftCell="A13" workbookViewId="0">
      <selection activeCell="F15" sqref="F15"/>
    </sheetView>
  </sheetViews>
  <sheetFormatPr baseColWidth="10" defaultRowHeight="12.6" x14ac:dyDescent="0.2"/>
  <cols>
    <col min="1" max="1" width="2.36328125" customWidth="1"/>
    <col min="2" max="2" width="6.36328125" customWidth="1"/>
    <col min="3" max="3" width="7.36328125" customWidth="1"/>
    <col min="4" max="4" width="6" style="42" customWidth="1"/>
    <col min="5" max="5" width="6.81640625" style="42" customWidth="1"/>
    <col min="6" max="6" width="8.36328125" style="42" customWidth="1"/>
  </cols>
  <sheetData>
    <row r="1" spans="2:14" ht="22.2" x14ac:dyDescent="0.35">
      <c r="H1" s="63" t="s">
        <v>65</v>
      </c>
      <c r="I1" s="64"/>
    </row>
    <row r="2" spans="2:14" ht="16.2" x14ac:dyDescent="0.3">
      <c r="C2" s="49" t="s">
        <v>69</v>
      </c>
      <c r="G2" s="71" t="s">
        <v>76</v>
      </c>
      <c r="H2" s="147">
        <f>Questionnaire!C5</f>
        <v>0</v>
      </c>
      <c r="I2" s="147"/>
      <c r="J2" s="71" t="s">
        <v>77</v>
      </c>
      <c r="K2" s="147">
        <f>Questionnaire!F5</f>
        <v>0</v>
      </c>
      <c r="L2" s="147"/>
    </row>
    <row r="3" spans="2:14" ht="18" customHeight="1" x14ac:dyDescent="0.35">
      <c r="H3" s="48"/>
    </row>
    <row r="4" spans="2:14" ht="18" customHeight="1" x14ac:dyDescent="0.2">
      <c r="C4" s="58" t="s">
        <v>72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ht="18" customHeight="1" x14ac:dyDescent="0.2"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14" ht="18" customHeight="1" x14ac:dyDescent="0.2">
      <c r="C6" s="50"/>
      <c r="D6" s="50"/>
      <c r="E6" s="58"/>
      <c r="F6" s="58"/>
      <c r="G6" s="58"/>
      <c r="H6" s="58"/>
      <c r="I6" s="58"/>
      <c r="J6" s="58"/>
      <c r="K6" s="58"/>
      <c r="L6" s="58"/>
      <c r="M6" s="58"/>
      <c r="N6" s="50"/>
    </row>
    <row r="7" spans="2:14" x14ac:dyDescent="0.2"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2:14" ht="13.05" customHeight="1" x14ac:dyDescent="0.2">
      <c r="C8" s="144" t="s">
        <v>73</v>
      </c>
      <c r="D8" s="144"/>
      <c r="E8" s="144"/>
      <c r="F8" s="145">
        <f>Questionnaire!D54</f>
        <v>51.385500000000008</v>
      </c>
      <c r="G8" s="62"/>
      <c r="H8" s="41"/>
      <c r="I8" s="41"/>
      <c r="J8" s="41"/>
      <c r="K8" s="41"/>
      <c r="L8" s="41"/>
      <c r="M8" s="41"/>
    </row>
    <row r="9" spans="2:14" x14ac:dyDescent="0.2">
      <c r="C9" s="144"/>
      <c r="D9" s="144"/>
      <c r="E9" s="144"/>
      <c r="F9" s="146"/>
      <c r="G9" s="62"/>
      <c r="H9" s="41"/>
      <c r="I9" s="41"/>
      <c r="J9" s="41"/>
      <c r="K9" s="41"/>
      <c r="L9" s="41"/>
      <c r="M9" s="41"/>
    </row>
    <row r="10" spans="2:14" x14ac:dyDescent="0.2">
      <c r="D10" s="41"/>
      <c r="E10" s="41"/>
      <c r="G10" s="41"/>
      <c r="H10" s="41"/>
      <c r="I10" s="41"/>
      <c r="J10" s="41"/>
      <c r="K10" s="41"/>
      <c r="L10" s="41"/>
      <c r="M10" s="41"/>
    </row>
    <row r="11" spans="2:14" ht="17.399999999999999" x14ac:dyDescent="0.3">
      <c r="C11" s="40" t="s">
        <v>61</v>
      </c>
      <c r="I11" s="40" t="s">
        <v>64</v>
      </c>
    </row>
    <row r="13" spans="2:14" ht="31.05" customHeight="1" x14ac:dyDescent="0.3">
      <c r="B13" s="57" t="s">
        <v>62</v>
      </c>
      <c r="C13" s="57" t="s">
        <v>71</v>
      </c>
      <c r="D13" s="57" t="s">
        <v>70</v>
      </c>
      <c r="E13" s="57" t="s">
        <v>62</v>
      </c>
      <c r="F13" s="61" t="s">
        <v>63</v>
      </c>
      <c r="G13" s="45"/>
      <c r="H13" s="45"/>
      <c r="I13" s="45"/>
      <c r="J13" s="45"/>
      <c r="K13" s="45"/>
      <c r="L13" s="45"/>
      <c r="M13" s="45"/>
    </row>
    <row r="14" spans="2:14" ht="21" customHeight="1" x14ac:dyDescent="0.3">
      <c r="B14" s="59">
        <v>1</v>
      </c>
      <c r="C14" s="60">
        <f>IF(F8&lt;=30,8,IF(F8&lt;40,8,IF(F8&lt;50,9,IF(F8&lt;60,10,10))))</f>
        <v>10</v>
      </c>
      <c r="D14" s="60">
        <v>2</v>
      </c>
      <c r="E14" s="59">
        <v>1</v>
      </c>
      <c r="F14" s="65"/>
      <c r="G14" s="45"/>
      <c r="H14" s="45"/>
      <c r="J14" s="45"/>
      <c r="K14" s="45"/>
      <c r="L14" s="45"/>
      <c r="M14" s="45"/>
    </row>
    <row r="15" spans="2:14" ht="21" customHeight="1" x14ac:dyDescent="0.3">
      <c r="B15" s="43">
        <v>2</v>
      </c>
      <c r="C15" s="44">
        <v>0</v>
      </c>
      <c r="D15" s="44">
        <v>1</v>
      </c>
      <c r="E15" s="43">
        <v>2</v>
      </c>
      <c r="F15" s="66"/>
      <c r="G15" s="45"/>
      <c r="H15" s="45"/>
      <c r="I15" s="45"/>
      <c r="J15" s="45"/>
      <c r="K15" s="45"/>
      <c r="L15" s="45"/>
      <c r="M15" s="45"/>
    </row>
    <row r="16" spans="2:14" ht="21" customHeight="1" x14ac:dyDescent="0.3">
      <c r="B16" s="59">
        <v>3</v>
      </c>
      <c r="C16" s="60">
        <f>C14+2</f>
        <v>12</v>
      </c>
      <c r="D16" s="60">
        <v>2</v>
      </c>
      <c r="E16" s="59">
        <v>3</v>
      </c>
      <c r="F16" s="65"/>
      <c r="G16" s="45"/>
      <c r="H16" s="45"/>
      <c r="J16" s="45"/>
      <c r="K16" s="45"/>
      <c r="L16" s="45"/>
      <c r="M16" s="45"/>
    </row>
    <row r="17" spans="2:9" ht="21" customHeight="1" x14ac:dyDescent="0.3">
      <c r="B17" s="43">
        <v>4</v>
      </c>
      <c r="C17" s="44">
        <v>0</v>
      </c>
      <c r="D17" s="44">
        <v>1</v>
      </c>
      <c r="E17" s="43">
        <v>4</v>
      </c>
      <c r="F17" s="66"/>
      <c r="G17" s="45"/>
      <c r="H17" s="46"/>
      <c r="I17" s="46"/>
    </row>
    <row r="18" spans="2:9" ht="21" customHeight="1" x14ac:dyDescent="0.3">
      <c r="B18" s="59">
        <v>5</v>
      </c>
      <c r="C18" s="60">
        <f>C16+2</f>
        <v>14</v>
      </c>
      <c r="D18" s="60">
        <v>2</v>
      </c>
      <c r="E18" s="59">
        <v>5</v>
      </c>
      <c r="F18" s="65"/>
      <c r="G18" s="45"/>
      <c r="H18" s="47"/>
      <c r="I18" s="47"/>
    </row>
    <row r="19" spans="2:9" ht="21" customHeight="1" x14ac:dyDescent="0.3">
      <c r="B19" s="43">
        <v>6</v>
      </c>
      <c r="C19" s="44">
        <v>0</v>
      </c>
      <c r="D19" s="44">
        <v>1</v>
      </c>
      <c r="E19" s="43">
        <v>6</v>
      </c>
      <c r="F19" s="66"/>
      <c r="G19" s="45"/>
      <c r="H19" s="46"/>
      <c r="I19" s="46"/>
    </row>
    <row r="20" spans="2:9" ht="21" customHeight="1" x14ac:dyDescent="0.3">
      <c r="B20" s="59">
        <v>7</v>
      </c>
      <c r="C20" s="60">
        <f>C18+2</f>
        <v>16</v>
      </c>
      <c r="D20" s="60">
        <v>2</v>
      </c>
      <c r="E20" s="59">
        <v>7</v>
      </c>
      <c r="F20" s="65"/>
      <c r="G20" s="45"/>
    </row>
    <row r="21" spans="2:9" ht="21" customHeight="1" x14ac:dyDescent="0.3">
      <c r="B21" s="43">
        <v>8</v>
      </c>
      <c r="C21" s="44">
        <v>0</v>
      </c>
      <c r="D21" s="44">
        <v>1</v>
      </c>
      <c r="E21" s="43">
        <v>8</v>
      </c>
      <c r="F21" s="66"/>
      <c r="G21" s="45"/>
    </row>
    <row r="22" spans="2:9" ht="21" customHeight="1" x14ac:dyDescent="0.3">
      <c r="B22" s="59">
        <v>9</v>
      </c>
      <c r="C22" s="60">
        <f>C20+2</f>
        <v>18</v>
      </c>
      <c r="D22" s="60">
        <v>2</v>
      </c>
      <c r="E22" s="59">
        <v>9</v>
      </c>
      <c r="F22" s="65"/>
      <c r="G22" s="45"/>
    </row>
    <row r="23" spans="2:9" ht="21" customHeight="1" x14ac:dyDescent="0.3">
      <c r="B23" s="43">
        <v>10</v>
      </c>
      <c r="C23" s="44">
        <v>0</v>
      </c>
      <c r="D23" s="44">
        <v>1</v>
      </c>
      <c r="E23" s="43">
        <v>10</v>
      </c>
      <c r="F23" s="66"/>
      <c r="G23" s="45"/>
    </row>
    <row r="24" spans="2:9" ht="21" customHeight="1" x14ac:dyDescent="0.3">
      <c r="B24" s="59">
        <v>11</v>
      </c>
      <c r="C24" s="60">
        <f>C22+2</f>
        <v>20</v>
      </c>
      <c r="D24" s="60">
        <v>2</v>
      </c>
      <c r="E24" s="59">
        <v>11</v>
      </c>
      <c r="F24" s="65"/>
      <c r="G24" s="45"/>
    </row>
    <row r="25" spans="2:9" ht="21" customHeight="1" x14ac:dyDescent="0.3">
      <c r="B25" s="43">
        <v>12</v>
      </c>
      <c r="C25" s="44">
        <v>0</v>
      </c>
      <c r="D25" s="44">
        <v>1</v>
      </c>
      <c r="E25" s="43">
        <v>12</v>
      </c>
      <c r="F25" s="66"/>
      <c r="G25" s="45"/>
    </row>
    <row r="26" spans="2:9" ht="21" customHeight="1" x14ac:dyDescent="0.3">
      <c r="B26" s="59">
        <v>13</v>
      </c>
      <c r="C26" s="60">
        <f>C24+1</f>
        <v>21</v>
      </c>
      <c r="D26" s="60">
        <v>2</v>
      </c>
      <c r="E26" s="59">
        <v>13</v>
      </c>
      <c r="F26" s="67"/>
      <c r="G26" s="45"/>
    </row>
    <row r="27" spans="2:9" ht="21" customHeight="1" x14ac:dyDescent="0.3">
      <c r="B27" s="59">
        <v>14</v>
      </c>
      <c r="C27" s="60">
        <f>C26+1</f>
        <v>22</v>
      </c>
      <c r="D27" s="60">
        <v>2</v>
      </c>
      <c r="E27" s="59">
        <v>13</v>
      </c>
      <c r="F27" s="67"/>
      <c r="G27" s="45"/>
    </row>
    <row r="28" spans="2:9" ht="14.4" x14ac:dyDescent="0.3">
      <c r="F28" s="56"/>
      <c r="G28" s="45"/>
    </row>
    <row r="29" spans="2:9" ht="14.4" x14ac:dyDescent="0.3">
      <c r="F29" s="56"/>
      <c r="G29" s="45"/>
    </row>
    <row r="30" spans="2:9" ht="14.4" x14ac:dyDescent="0.3">
      <c r="F30" s="56"/>
      <c r="G30" s="45"/>
    </row>
    <row r="31" spans="2:9" ht="14.4" x14ac:dyDescent="0.3">
      <c r="F31" s="56"/>
      <c r="G31" s="45"/>
    </row>
    <row r="32" spans="2:9" ht="14.4" x14ac:dyDescent="0.3">
      <c r="F32" s="56"/>
      <c r="G32" s="45"/>
    </row>
  </sheetData>
  <sheetProtection password="C663" sheet="1" objects="1" scenarios="1" selectLockedCells="1"/>
  <mergeCells count="4">
    <mergeCell ref="C8:E9"/>
    <mergeCell ref="F8:F9"/>
    <mergeCell ref="H2:I2"/>
    <mergeCell ref="K2:L2"/>
  </mergeCells>
  <phoneticPr fontId="12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showGridLines="0" showRowColHeaders="0" showRuler="0" topLeftCell="A13" workbookViewId="0">
      <selection activeCell="C28" sqref="C28"/>
    </sheetView>
  </sheetViews>
  <sheetFormatPr baseColWidth="10" defaultRowHeight="12.6" x14ac:dyDescent="0.2"/>
  <cols>
    <col min="1" max="1" width="3.453125" customWidth="1"/>
    <col min="2" max="2" width="15" customWidth="1"/>
    <col min="3" max="4" width="29.6328125" customWidth="1"/>
  </cols>
  <sheetData>
    <row r="2" spans="2:2" ht="24.6" x14ac:dyDescent="0.4">
      <c r="B2" s="127" t="s">
        <v>100</v>
      </c>
    </row>
    <row r="24" spans="2:4" ht="17.399999999999999" x14ac:dyDescent="0.3">
      <c r="B24" s="135"/>
      <c r="C24" s="136" t="s">
        <v>107</v>
      </c>
      <c r="D24" s="21"/>
    </row>
    <row r="25" spans="2:4" ht="25.05" customHeight="1" x14ac:dyDescent="0.2">
      <c r="B25" s="133" t="s">
        <v>105</v>
      </c>
      <c r="C25" s="138" t="s">
        <v>106</v>
      </c>
      <c r="D25" s="138" t="s">
        <v>88</v>
      </c>
    </row>
    <row r="26" spans="2:4" ht="25.05" customHeight="1" x14ac:dyDescent="0.2">
      <c r="B26" s="134" t="s">
        <v>101</v>
      </c>
      <c r="C26" s="137"/>
      <c r="D26" s="137"/>
    </row>
    <row r="27" spans="2:4" ht="25.05" customHeight="1" x14ac:dyDescent="0.2">
      <c r="B27" s="134" t="s">
        <v>102</v>
      </c>
      <c r="C27" s="137"/>
      <c r="D27" s="137"/>
    </row>
    <row r="28" spans="2:4" ht="25.05" customHeight="1" x14ac:dyDescent="0.2">
      <c r="B28" s="134" t="s">
        <v>103</v>
      </c>
      <c r="C28" s="137"/>
      <c r="D28" s="137"/>
    </row>
    <row r="29" spans="2:4" ht="25.05" customHeight="1" x14ac:dyDescent="0.2">
      <c r="B29" s="134" t="s">
        <v>104</v>
      </c>
      <c r="C29" s="137"/>
      <c r="D29" s="137"/>
    </row>
    <row r="30" spans="2:4" ht="25.05" customHeight="1" x14ac:dyDescent="0.2">
      <c r="B30" s="134" t="s">
        <v>108</v>
      </c>
      <c r="C30" s="137"/>
      <c r="D30" s="137"/>
    </row>
    <row r="31" spans="2:4" x14ac:dyDescent="0.2">
      <c r="B31" s="114"/>
      <c r="C31" s="114"/>
      <c r="D31" s="114"/>
    </row>
    <row r="32" spans="2:4" x14ac:dyDescent="0.2">
      <c r="B32" s="130"/>
      <c r="C32" s="129"/>
      <c r="D32" s="129"/>
    </row>
    <row r="33" spans="2:4" x14ac:dyDescent="0.2">
      <c r="B33" s="131"/>
      <c r="C33" s="129"/>
      <c r="D33" s="129"/>
    </row>
    <row r="34" spans="2:4" x14ac:dyDescent="0.2">
      <c r="B34" s="131"/>
      <c r="C34" s="129"/>
      <c r="D34" s="129"/>
    </row>
    <row r="35" spans="2:4" x14ac:dyDescent="0.2">
      <c r="B35" s="131"/>
      <c r="C35" s="129"/>
      <c r="D35" s="129"/>
    </row>
    <row r="36" spans="2:4" x14ac:dyDescent="0.2">
      <c r="B36" s="124"/>
      <c r="C36" s="128"/>
      <c r="D36" s="132"/>
    </row>
    <row r="37" spans="2:4" x14ac:dyDescent="0.2">
      <c r="B37" s="124"/>
      <c r="C37" s="128"/>
      <c r="D37" s="132"/>
    </row>
  </sheetData>
  <sheetProtection password="C663" sheet="1" objects="1" scenarios="1" selectLockedCells="1"/>
  <phoneticPr fontId="12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17</vt:i4>
      </vt:variant>
    </vt:vector>
  </HeadingPairs>
  <TitlesOfParts>
    <vt:vector size="21" baseType="lpstr">
      <vt:lpstr>A lire attentivement</vt:lpstr>
      <vt:lpstr>Questionnaire</vt:lpstr>
      <vt:lpstr>Test 2 1</vt:lpstr>
      <vt:lpstr>Test cooper</vt:lpstr>
      <vt:lpstr>ÂGE</vt:lpstr>
      <vt:lpstr>FRANCEml</vt:lpstr>
      <vt:lpstr>HUETmlFEMME</vt:lpstr>
      <vt:lpstr>HUETmlHOMME</vt:lpstr>
      <vt:lpstr>IMC</vt:lpstr>
      <vt:lpstr>POIDS</vt:lpstr>
      <vt:lpstr>Q.1</vt:lpstr>
      <vt:lpstr>Q.2</vt:lpstr>
      <vt:lpstr>Q.3</vt:lpstr>
      <vt:lpstr>Q.4</vt:lpstr>
      <vt:lpstr>Q.5</vt:lpstr>
      <vt:lpstr>Q.6</vt:lpstr>
      <vt:lpstr>TAILLE</vt:lpstr>
      <vt:lpstr>VO2MAXmlFEMME</vt:lpstr>
      <vt:lpstr>VO2MAXmlHOMME</vt:lpstr>
      <vt:lpstr>X.1</vt:lpstr>
      <vt:lpstr>X.2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Mercier</dc:creator>
  <cp:lastModifiedBy>Station Chartreuse</cp:lastModifiedBy>
  <cp:lastPrinted>2016-01-18T09:08:43Z</cp:lastPrinted>
  <dcterms:created xsi:type="dcterms:W3CDTF">2005-10-22T06:20:03Z</dcterms:created>
  <dcterms:modified xsi:type="dcterms:W3CDTF">2017-04-21T09:46:28Z</dcterms:modified>
</cp:coreProperties>
</file>